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ibra3\PersonalesSUGESE$\solanolw\2022\Presupuesto\"/>
    </mc:Choice>
  </mc:AlternateContent>
  <xr:revisionPtr revIDLastSave="0" documentId="13_ncr:1_{B69CF094-8382-420F-9010-9582C27FF38C}" xr6:coauthVersionLast="45" xr6:coauthVersionMax="45" xr10:uidLastSave="{00000000-0000-0000-0000-000000000000}"/>
  <bookViews>
    <workbookView xWindow="-120" yWindow="-120" windowWidth="19440" windowHeight="15000" xr2:uid="{43BABD97-7D01-4141-AC81-FBAE43C39FC3}"/>
  </bookViews>
  <sheets>
    <sheet name="PRESUPUESTO 2022" sheetId="1" r:id="rId1"/>
  </sheets>
  <definedNames>
    <definedName name="_xlnm._FilterDatabase" localSheetId="0" hidden="1">'PRESUPUESTO 2022'!$B$5:$H$65</definedName>
    <definedName name="_xlnm.Print_Area" localSheetId="0">'PRESUPUESTO 2022'!$B$6:$H$68</definedName>
    <definedName name="base">#REF!</definedName>
    <definedName name="pro">#REF!</definedName>
    <definedName name="_xlnm.Print_Titles" localSheetId="0">'PRESUPUESTO 2022'!$1:$5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7" i="1" l="1"/>
  <c r="K61" i="1"/>
  <c r="K62" i="1"/>
  <c r="K63" i="1"/>
  <c r="K60" i="1"/>
  <c r="K57" i="1"/>
  <c r="K58" i="1"/>
  <c r="K45" i="1"/>
  <c r="K46" i="1"/>
  <c r="K47" i="1"/>
  <c r="K48" i="1"/>
  <c r="K49" i="1"/>
  <c r="K50" i="1"/>
  <c r="K51" i="1"/>
  <c r="K52" i="1"/>
  <c r="K53" i="1"/>
  <c r="K54" i="1"/>
  <c r="K55" i="1"/>
  <c r="K26" i="1"/>
  <c r="K27" i="1"/>
  <c r="K28" i="1"/>
  <c r="K29" i="1"/>
  <c r="K30" i="1"/>
  <c r="K31" i="1"/>
  <c r="K32" i="1"/>
  <c r="K33" i="1"/>
  <c r="K34" i="1"/>
  <c r="K35" i="1"/>
  <c r="K36" i="1"/>
  <c r="K37" i="1"/>
  <c r="K38" i="1"/>
  <c r="K39" i="1"/>
  <c r="K40" i="1"/>
  <c r="K41" i="1"/>
  <c r="K42" i="1"/>
  <c r="K43" i="1"/>
  <c r="K8" i="1"/>
  <c r="K9" i="1"/>
  <c r="K10" i="1"/>
  <c r="K11" i="1"/>
  <c r="K12" i="1"/>
  <c r="K13" i="1"/>
  <c r="K14" i="1"/>
  <c r="K15" i="1"/>
  <c r="K16" i="1"/>
  <c r="K17" i="1"/>
  <c r="K18" i="1"/>
  <c r="K19" i="1"/>
  <c r="K20" i="1"/>
  <c r="K21" i="1"/>
  <c r="K22" i="1"/>
  <c r="K23" i="1"/>
  <c r="K24" i="1"/>
  <c r="K7" i="1"/>
  <c r="K44" i="1" l="1"/>
  <c r="K56" i="1"/>
  <c r="K59" i="1"/>
  <c r="K6" i="1"/>
  <c r="K25" i="1"/>
  <c r="K66" i="1"/>
  <c r="K68" i="1" l="1"/>
  <c r="F66" i="1"/>
  <c r="F59" i="1"/>
  <c r="F56" i="1"/>
  <c r="F44" i="1"/>
  <c r="F25" i="1"/>
  <c r="F6" i="1"/>
  <c r="E66" i="1"/>
  <c r="E59" i="1"/>
  <c r="E56" i="1"/>
  <c r="E44" i="1"/>
  <c r="E25" i="1"/>
  <c r="E6" i="1"/>
  <c r="E68" i="1" l="1"/>
  <c r="F68" i="1"/>
  <c r="G58" i="1"/>
  <c r="G53" i="1" l="1"/>
  <c r="H67" i="1" l="1"/>
  <c r="G67" i="1"/>
  <c r="G66" i="1" s="1"/>
  <c r="H66" i="1" l="1"/>
  <c r="G7" i="1"/>
  <c r="H27" i="1" l="1"/>
  <c r="G60" i="1" l="1"/>
  <c r="G45" i="1"/>
  <c r="G46" i="1"/>
  <c r="G47" i="1"/>
  <c r="G48" i="1"/>
  <c r="G49" i="1"/>
  <c r="G50" i="1"/>
  <c r="G51" i="1"/>
  <c r="G52" i="1"/>
  <c r="G54" i="1"/>
  <c r="G55" i="1"/>
  <c r="G26" i="1"/>
  <c r="G27" i="1"/>
  <c r="G28" i="1"/>
  <c r="G29" i="1"/>
  <c r="G30" i="1"/>
  <c r="G31" i="1"/>
  <c r="G32" i="1"/>
  <c r="G33" i="1"/>
  <c r="G34" i="1"/>
  <c r="G35" i="1"/>
  <c r="G36" i="1"/>
  <c r="G37" i="1"/>
  <c r="G38" i="1"/>
  <c r="G39" i="1"/>
  <c r="G40" i="1"/>
  <c r="G41" i="1"/>
  <c r="G42" i="1"/>
  <c r="G43" i="1"/>
  <c r="G8" i="1"/>
  <c r="G9" i="1"/>
  <c r="G10" i="1"/>
  <c r="G11" i="1"/>
  <c r="G12" i="1"/>
  <c r="G13" i="1"/>
  <c r="G14" i="1"/>
  <c r="G15" i="1"/>
  <c r="G16" i="1"/>
  <c r="G17" i="1"/>
  <c r="G18" i="1"/>
  <c r="G19" i="1"/>
  <c r="G20" i="1"/>
  <c r="G21" i="1"/>
  <c r="G22" i="1"/>
  <c r="G23" i="1"/>
  <c r="G24" i="1"/>
  <c r="H61" i="1"/>
  <c r="H62" i="1"/>
  <c r="H63" i="1"/>
  <c r="H57" i="1"/>
  <c r="H45" i="1"/>
  <c r="H47" i="1"/>
  <c r="H48" i="1"/>
  <c r="H49" i="1"/>
  <c r="H50" i="1"/>
  <c r="H51" i="1"/>
  <c r="H52" i="1"/>
  <c r="H53" i="1"/>
  <c r="H54" i="1"/>
  <c r="H55" i="1"/>
  <c r="H8" i="1"/>
  <c r="H9" i="1"/>
  <c r="H10" i="1"/>
  <c r="H11" i="1"/>
  <c r="H12" i="1"/>
  <c r="H13" i="1"/>
  <c r="H14" i="1"/>
  <c r="H15" i="1"/>
  <c r="H16" i="1"/>
  <c r="H17" i="1"/>
  <c r="H18" i="1"/>
  <c r="H19" i="1"/>
  <c r="H20" i="1"/>
  <c r="H21" i="1"/>
  <c r="H22" i="1"/>
  <c r="H23" i="1"/>
  <c r="H24" i="1"/>
  <c r="H7" i="1"/>
  <c r="H26" i="1"/>
  <c r="H28" i="1"/>
  <c r="H29" i="1"/>
  <c r="H31" i="1"/>
  <c r="H32" i="1"/>
  <c r="H33" i="1"/>
  <c r="H34" i="1"/>
  <c r="H35" i="1"/>
  <c r="H36" i="1"/>
  <c r="H37" i="1"/>
  <c r="H38" i="1"/>
  <c r="H39" i="1"/>
  <c r="H40" i="1"/>
  <c r="H41" i="1"/>
  <c r="H42" i="1"/>
  <c r="H43" i="1"/>
  <c r="H6" i="1" l="1"/>
  <c r="G65" i="1"/>
  <c r="G64" i="1"/>
  <c r="G63" i="1"/>
  <c r="G62" i="1"/>
  <c r="G61" i="1"/>
  <c r="H60" i="1"/>
  <c r="G57" i="1"/>
  <c r="H56" i="1"/>
  <c r="H44" i="1"/>
  <c r="G59" i="1" l="1"/>
  <c r="G56" i="1"/>
  <c r="G25" i="1"/>
  <c r="G6" i="1"/>
  <c r="G44" i="1"/>
  <c r="H59" i="1"/>
  <c r="H25" i="1"/>
  <c r="G68" i="1" l="1"/>
  <c r="H68" i="1"/>
</calcChain>
</file>

<file path=xl/sharedStrings.xml><?xml version="1.0" encoding="utf-8"?>
<sst xmlns="http://schemas.openxmlformats.org/spreadsheetml/2006/main" count="191" uniqueCount="191">
  <si>
    <t>CÓDIGO</t>
  </si>
  <si>
    <t>OBJETO DEL GASTO</t>
  </si>
  <si>
    <t>DETALLE *</t>
  </si>
  <si>
    <t>DIFERENCIA ABSOLUTA</t>
  </si>
  <si>
    <t>VARIACIÓN 
PORCENTUAL</t>
  </si>
  <si>
    <t>0</t>
  </si>
  <si>
    <t>REMUNERACIONES</t>
  </si>
  <si>
    <t>0.01.01</t>
  </si>
  <si>
    <t>Remuneraciones</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</si>
  <si>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</si>
  <si>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0.02.01</t>
  </si>
  <si>
    <t xml:space="preserve">Tiempo extraordinario </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</si>
  <si>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</si>
  <si>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0.02.02</t>
  </si>
  <si>
    <t>Recargo de funciones</t>
  </si>
  <si>
    <t>Diferencias salariales que se reconocen a los funcionarios en forma adicional a su salario habitual, que se derivan del reconocimiento por asumir en forma temporal los deberes y responsabilidades de un cargo de nivel superior por ausencia de su titular.</t>
  </si>
  <si>
    <t>0.02.05</t>
  </si>
  <si>
    <t>Dietas</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</si>
  <si>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</si>
  <si>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0.03.01</t>
  </si>
  <si>
    <t>Retribuciones por años de servicio</t>
  </si>
  <si>
    <t>Reconocimientos adicionales que la institución destina como remuneración a sus
trabajadores por concepto de años laborados en el sector público y de acuerdo con lo
que establece el ordenamiento jurídico correspondiente.</t>
  </si>
  <si>
    <t>0.03.02</t>
  </si>
  <si>
    <t>Restricciones al ejercicio liberal de la profesión</t>
  </si>
  <si>
    <t>Compensación económica al servidor al que por legislación vigente se le ha impuesto
restricción al ejercicio de la profesión que ostenta en su cargo.</t>
  </si>
  <si>
    <t>0.03.03</t>
  </si>
  <si>
    <t>Decimotercer mes</t>
  </si>
  <si>
    <t>Retribución extraordinaria de un mes de salario adicional o proporcional al tiempo
laboral que otorga la institución por una sola vez, cada fin de año, a todos sus
trabajadores.</t>
  </si>
  <si>
    <t>0.03.04</t>
  </si>
  <si>
    <t>Salario escolar</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</si>
  <si>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</si>
  <si>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0.03.99</t>
  </si>
  <si>
    <t>Otros incentivos salariales</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</si>
  <si>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</si>
  <si>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0.04.01</t>
  </si>
  <si>
    <t>Contribución Patronal al Seguro de Salud de la CCSS</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</si>
  <si>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</si>
  <si>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0.04.02</t>
  </si>
  <si>
    <t>Contribución patronal al IMAS</t>
  </si>
  <si>
    <t>Aporte que las instituciones del Estado en su calidad de patronos destinan al Instituto
Mixto de Ayuda Social, para asignarlos a programas sociales de ese Instituto, dirigidos
a satisfacer las necesidades básicas de las familias de escasos recursos económicos.</t>
  </si>
  <si>
    <t>0.04.03</t>
  </si>
  <si>
    <t>Contribución patronal al INA</t>
  </si>
  <si>
    <t>Aporte que las instituciones del Estado en su calidad de patronos destinan al Instituto
Nacional de Aprendizaje (INA), para la formación y capacitación de los trabajadores.</t>
  </si>
  <si>
    <t>0.04.04</t>
  </si>
  <si>
    <t>Contribución patronal al FODESAF</t>
  </si>
  <si>
    <t>Pagos que instituciones del Estado como patronos, destinan al Fondo de Desarrollo
Social y Asignaciones Familiares (FODESAF), para brindar asistencia a personas de
escasos recursos económicos.</t>
  </si>
  <si>
    <t>0.04.05</t>
  </si>
  <si>
    <t>Contribución patronal al Banco Popular</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</si>
  <si>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</si>
  <si>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0.05.01</t>
  </si>
  <si>
    <t>Contribución patronal al seguro de pensiones</t>
  </si>
  <si>
    <t>Contempla las cuotas que las instituciones del Estado como patronos destinan a la
Caja Costarricense de Seguro Social, para financiar el seguro de pensiones de sus
trabajadores y pensionados cubiertos por ese seguro.</t>
  </si>
  <si>
    <t>0.05.02</t>
  </si>
  <si>
    <t>Aporte patronal al ROPC</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</si>
  <si>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</si>
  <si>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0.05.03</t>
  </si>
  <si>
    <t>Aporte patronal al FCL</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</si>
  <si>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</si>
  <si>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0.05.05</t>
  </si>
  <si>
    <t>Contribución patronal a fondos administrados</t>
  </si>
  <si>
    <t>Sumas que las instituciones del Estado como patrono aportan a aquellas instituciones
de carácter privado que la ley autorice para administrar fondos de asociaciones
solidaristas, fondos de pensiones complementarios y otros fondos de capitalización.</t>
  </si>
  <si>
    <t>SERVICIOS</t>
  </si>
  <si>
    <t>1.02.03</t>
  </si>
  <si>
    <t>Servicio de correo</t>
  </si>
  <si>
    <t>Contempla el pago de servicio de traslado nacional e internacional de toda clase de correspondencia postal, el alquiler de apartados postales, la adquisición de estampillas, y otros servicios conexos.</t>
  </si>
  <si>
    <t>1.03.01</t>
  </si>
  <si>
    <t>Información</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</si>
  <si>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</si>
  <si>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1.03.07</t>
  </si>
  <si>
    <t>Servicio de Transferencia Electrónica de Información</t>
  </si>
  <si>
    <t>Considera el pago de los servicios de carácter virtual tales como acceso a información especializada, cuya obtención se realiza a través de medios informáticos, telemáticos y/o electrónicos.</t>
  </si>
  <si>
    <t>1.04.04</t>
  </si>
  <si>
    <t>Servicios de gestión de Apoyo (Consultorías)</t>
  </si>
  <si>
    <t>Corresponde a la cancelación de servicios profesionales y técnicos para la elaboración de trabajos en las áreas de contaduría, economía, administración, finanzas, sociología, psicología y las demás áreas de las ciencias económicas y sociales.</t>
  </si>
  <si>
    <t>1.04.99</t>
  </si>
  <si>
    <t>Otros servicios de gestión y apoyo</t>
  </si>
  <si>
    <t>Comprende el pago por concepto de servicios profesionales y técnicos en campos no contemplados en las subpartidas anteriores, con personas físicas o jurídicas, tanto nacionales como extranjeras para la realización de trabajos específicos.</t>
  </si>
  <si>
    <t>1.05.01</t>
  </si>
  <si>
    <t>Transporte dentro del país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</si>
  <si>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</si>
  <si>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1.05.02</t>
  </si>
  <si>
    <t>Viáticos dentro del país</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</si>
  <si>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</si>
  <si>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1.05.03</t>
  </si>
  <si>
    <t>Transporte en el exterior</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</si>
  <si>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</si>
  <si>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1.05.04</t>
  </si>
  <si>
    <t>Viáticos en el exterior</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</si>
  <si>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</si>
  <si>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1.07.01</t>
  </si>
  <si>
    <t>Actividades de capacitación</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</si>
  <si>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</si>
  <si>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1.08.06</t>
  </si>
  <si>
    <t>Mantenimiento  y reparación de equipo de comunicación</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</si>
  <si>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</si>
  <si>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1.08.07</t>
  </si>
  <si>
    <t>Mantenimiento y reparación de equipo y mobiliario de oficina</t>
  </si>
  <si>
    <t>Comprende el mantenimiento y reparaciones preventivas y habituales de equipo y mobiliario que se requiere para el uso de oficinas, como máquinas de escribir, archivadores, aires acondicionados, fotocopiadoras, escritorios, sillas, entre otros.</t>
  </si>
  <si>
    <t>1.08.99</t>
  </si>
  <si>
    <t>Mantenimiento de otros equipo</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</si>
  <si>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</si>
  <si>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1.09.99</t>
  </si>
  <si>
    <t>Otros Impuestos</t>
  </si>
  <si>
    <t>Incluye la compra de especies fiscales, el pago de impuestos sobre la propiedad de vehículos y cualquier otra erogación por concepto de impuestos no considerados en los renglones anteriores.</t>
  </si>
  <si>
    <t>1.99.99</t>
  </si>
  <si>
    <t>Otros servicios no especificados</t>
  </si>
  <si>
    <t>Contempla otros servicios no considerados en los grupos y subpartidas anteriores.</t>
  </si>
  <si>
    <t>MATERIALES Y SUMINISTROS</t>
  </si>
  <si>
    <t>2.01.04</t>
  </si>
  <si>
    <t>Tintas, pinturas y diluyentes</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</si>
  <si>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</si>
  <si>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2.02.03</t>
  </si>
  <si>
    <t>Alimentos y bebidas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</si>
  <si>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</si>
  <si>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2.03.04</t>
  </si>
  <si>
    <t>Materiales y productos eléctricos, telefónicos y de cómputo</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</si>
  <si>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</si>
  <si>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2.04.01</t>
  </si>
  <si>
    <t>Herramientas e instrumentos</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</si>
  <si>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</si>
  <si>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2.04.02</t>
  </si>
  <si>
    <t>Repuestos y accesorios</t>
  </si>
  <si>
    <t>Considera los gastos por concepto de compra de repuestos que se usan para el mantenimiento y reparación de maquinaria y equipo así como accesorios, que no incrementen la vida útil del bien y no son capitalizables</t>
  </si>
  <si>
    <t>2.99.01</t>
  </si>
  <si>
    <t>Útiles y materiales de oficina y cómputo</t>
  </si>
  <si>
    <t>Comprende la adquisición de artículos que se requieren para realizar labores de oficina, de cómputo</t>
  </si>
  <si>
    <t>2.99.03</t>
  </si>
  <si>
    <t xml:space="preserve">Productos de papel, cartón e impresos </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</si>
  <si>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</si>
  <si>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2.99.04</t>
  </si>
  <si>
    <t>Textiles y vestuario</t>
  </si>
  <si>
    <t>Contempla las compras de todo tipo de hilados, tejidos de fibras artificiales y naturales y prendas de vestir, incluye tanto la adquisición de los bienes terminados como los materiales para elaborarlos.</t>
  </si>
  <si>
    <t>2.99.05</t>
  </si>
  <si>
    <t>Útiles y materiales de limpieza</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</si>
  <si>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</si>
  <si>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2.99.07</t>
  </si>
  <si>
    <t xml:space="preserve">Útiles y materiales de cocina y comedor </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</si>
  <si>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</si>
  <si>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2.99.99</t>
  </si>
  <si>
    <t>Otros útiles, materiales y suministros</t>
  </si>
  <si>
    <t>Incorpora la compra de útiles, materiales y suministros no incluidos en las subpartidas anteriores</t>
  </si>
  <si>
    <t>5</t>
  </si>
  <si>
    <t>BIENES DURADEROS</t>
  </si>
  <si>
    <t>5.01.04</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</si>
  <si>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</si>
  <si>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</si>
  <si>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5.99.03</t>
  </si>
  <si>
    <t>Bienes Intangibles</t>
  </si>
  <si>
    <t>incluye la adquisición y el desarrollo de sistemas informáticos, así como de software especializado. Se contemplan en esta subpartida, las erogaciones por concepto de adiciones y mejoras a sistemas que se encuentran en operación.</t>
  </si>
  <si>
    <t>TRANSFERENCIAS CORRIENTES</t>
  </si>
  <si>
    <t>6.02.01</t>
  </si>
  <si>
    <t>Becas a funcionarios</t>
  </si>
  <si>
    <t>Monto que se destina en forma temporal a funcionarios para que inicien, continúen o completen sus estudios, en el país o en el exterior. Dicha suma puede cubrir parcial o totalmente el costo del estudio. Además, puede incluir los gastos graduación.</t>
  </si>
  <si>
    <t>6.02.02</t>
  </si>
  <si>
    <t>Becas a terceras personas</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</si>
  <si>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</si>
  <si>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6.03.01</t>
  </si>
  <si>
    <t>Prestaciones legales</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</si>
  <si>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</si>
  <si>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6.03.99</t>
  </si>
  <si>
    <t>Subsidio por incapacidades</t>
  </si>
  <si>
    <t>Incluye el pago de subsidio por incapacidad y maternidad que se debe reconocer según la normativa de la Caja Costarricense del Seguro Social.</t>
  </si>
  <si>
    <t>6.06.01</t>
  </si>
  <si>
    <t>Indemnizaciones</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</si>
  <si>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</si>
  <si>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6.'7.01</t>
  </si>
  <si>
    <t>Cuotas a Organismos Internacionales</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</si>
  <si>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</si>
  <si>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 xml:space="preserve">  * Detalle de lo que corresponde la cuenta </t>
  </si>
  <si>
    <t>TOTAL</t>
  </si>
  <si>
    <t>Cifras en colones</t>
  </si>
  <si>
    <t>1.02.99</t>
  </si>
  <si>
    <t xml:space="preserve">Otros Servicios básicos </t>
  </si>
  <si>
    <t>1.03.03</t>
  </si>
  <si>
    <t>Impresión, encuadernación y otros</t>
  </si>
  <si>
    <t>1.04.02</t>
  </si>
  <si>
    <t>Servicios Jurídicos</t>
  </si>
  <si>
    <r>
      <t>Corresponde al pago de servicios básicos no considerados en los conceptos anteriores, por ejemplo los servicios que brindan las municipalidades como recolección de desechos sólidos, aseo de vías y sitios públicos, alumbrado público y otros</t>
    </r>
    <r>
      <rPr>
        <sz val="10"/>
        <rFont val="Franklin Gothic Book"/>
        <family val="2"/>
      </rPr>
      <t xml:space="preserve">. </t>
    </r>
  </si>
  <si>
    <r>
      <t>Contempla los gastos por concepto de servicios de impresión, fotocopiado, encuadernación y reproducción de revistas, libros, periódicos, comprobantes, títulos valores y papelería en general utilizada en la operación propia de las instituciones</t>
    </r>
    <r>
      <rPr>
        <sz val="10"/>
        <rFont val="Franklin Gothic Book"/>
        <family val="2"/>
      </rPr>
      <t xml:space="preserve">. </t>
    </r>
  </si>
  <si>
    <r>
      <t>Incluye los pagos por servicios profesionales y técnicos para elaborar trabajos en el campo de la abogacía y el notariado</t>
    </r>
    <r>
      <rPr>
        <sz val="10"/>
        <rFont val="Franklin Gothic Book"/>
        <family val="2"/>
      </rPr>
      <t xml:space="preserve">. </t>
    </r>
  </si>
  <si>
    <t>Presupuesto del CONASSIF para el año 2022</t>
  </si>
  <si>
    <t>CUENTAS ESPECIALES</t>
  </si>
  <si>
    <t>9.02.01</t>
  </si>
  <si>
    <t>Sumas libres sin asignación presupuestaria</t>
  </si>
  <si>
    <t>Incluye la previsión de recursos que no tienen asignación presupuestaria determinada, las cuales provienen tanto de recursos libres como de recursos con destino específico lo que permite guardar el equilibrio presupuestario entre ingresos y gastos, al ubicar el exceso de ingresos sobre los gastos.</t>
  </si>
  <si>
    <t>OBSERVACIONES DE SUPERVISADOS</t>
  </si>
  <si>
    <t>ANÁLISIS DE LAS OBSERVACIONES</t>
  </si>
  <si>
    <t>PRESUPUESTO PARA APROBACIÓN</t>
  </si>
  <si>
    <t xml:space="preserve">Nota: No hubo observaciones </t>
  </si>
  <si>
    <t>PRESUPUESTO AÑO
2022</t>
  </si>
  <si>
    <t>PRESUPUESTO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</si>
</sst>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00\-00"/>
    <numFmt numFmtId="166" formatCode="&quot;₡&quot;#,##0.00"/>
  </numFmts>
  <fonts count="12" x14ac:knownFonts="1">
    <font>
      <sz val="10"/>
      <name val="Arial"/>
      <family val="2"/>
    </font>
    <font>
      <sz val="10"/>
      <name val="Arial"/>
      <family val="2"/>
    </font>
    <font>
      <sz val="12"/>
      <name val="Arial"/>
      <family val="2"/>
    </font>
    <font>
      <b/>
      <sz val="12"/>
      <name val="Arial"/>
      <family val="2"/>
    </font>
    <font>
      <sz val="9"/>
      <name val="Arial"/>
      <family val="2"/>
    </font>
    <font>
      <b/>
      <sz val="14"/>
      <name val="Arial"/>
      <family val="2"/>
    </font>
    <font>
      <b/>
      <sz val="8"/>
      <name val="Arial"/>
      <family val="2"/>
    </font>
    <font>
      <b/>
      <sz val="9"/>
      <name val="Arial"/>
      <family val="2"/>
    </font>
    <font>
      <sz val="8"/>
      <name val="Arial"/>
      <family val="2"/>
    </font>
    <font>
      <sz val="10"/>
      <color indexed="10"/>
      <name val="Arial"/>
      <family val="2"/>
    </font>
    <font>
      <i/>
      <sz val="10"/>
      <name val="Arial"/>
      <family val="2"/>
    </font>
    <font>
      <sz val="10"/>
      <name val="Franklin Gothic Book"/>
      <family val="2"/>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6">
    <border>
      <left/>
      <right/>
      <top/>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applyAlignment="1">
      <alignment horizontal="center"/>
    </xf>
    <xf numFmtId="0" fontId="2" fillId="0" borderId="0" xfId="0" applyFont="1"/>
    <xf numFmtId="0" fontId="1" fillId="0" borderId="0" xfId="0" applyFont="1"/>
    <xf numFmtId="0" fontId="5" fillId="0" borderId="0" xfId="0" applyFont="1" applyAlignment="1">
      <alignment horizontal="center" vertical="center"/>
    </xf>
    <xf numFmtId="0" fontId="5" fillId="0" borderId="0" xfId="0" applyFont="1" applyAlignment="1">
      <alignment horizontal="centerContinuous" vertical="center" wrapText="1"/>
    </xf>
    <xf numFmtId="164" fontId="5" fillId="0" borderId="0" xfId="0" applyNumberFormat="1" applyFont="1" applyAlignment="1">
      <alignment horizontal="centerContinuous"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49" fontId="6" fillId="3" borderId="3"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10" fontId="7" fillId="3" borderId="3" xfId="1"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0" fontId="4" fillId="0" borderId="4" xfId="1" applyNumberFormat="1" applyFont="1" applyBorder="1" applyAlignment="1">
      <alignment horizontal="center" vertical="center" wrapText="1"/>
    </xf>
    <xf numFmtId="49"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10" fontId="7" fillId="3" borderId="4" xfId="1"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65" fontId="8" fillId="0" borderId="4" xfId="0" applyNumberFormat="1" applyFont="1" applyBorder="1" applyAlignment="1">
      <alignment horizontal="center" vertical="center" wrapText="1"/>
    </xf>
    <xf numFmtId="10" fontId="4" fillId="0" borderId="4" xfId="1"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wrapText="1"/>
    </xf>
    <xf numFmtId="0" fontId="9" fillId="0" borderId="0" xfId="0" applyFont="1" applyAlignment="1">
      <alignment vertical="top" wrapText="1"/>
    </xf>
    <xf numFmtId="0" fontId="9" fillId="0" borderId="0" xfId="0" applyFont="1"/>
    <xf numFmtId="4" fontId="1" fillId="0" borderId="0" xfId="0" applyNumberFormat="1" applyFont="1" applyAlignment="1">
      <alignment vertical="top" wrapText="1"/>
    </xf>
    <xf numFmtId="10" fontId="1" fillId="0" borderId="0" xfId="1" applyNumberFormat="1" applyFont="1"/>
    <xf numFmtId="10" fontId="1" fillId="0" borderId="0" xfId="0" applyNumberFormat="1" applyFont="1"/>
    <xf numFmtId="0" fontId="10" fillId="0" borderId="0" xfId="0" applyFont="1" applyAlignment="1">
      <alignment vertical="top" wrapText="1"/>
    </xf>
    <xf numFmtId="0" fontId="0" fillId="0" borderId="0" xfId="0" applyFont="1" applyAlignment="1">
      <alignment vertical="top" wrapText="1"/>
    </xf>
    <xf numFmtId="165"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10" fontId="4" fillId="0" borderId="5" xfId="1"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8" fillId="0" borderId="3" xfId="0" applyFont="1" applyBorder="1" applyAlignment="1">
      <alignment vertical="center" wrapText="1"/>
    </xf>
    <xf numFmtId="10" fontId="4" fillId="0" borderId="3" xfId="1"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xf>
    <xf numFmtId="166" fontId="7" fillId="3" borderId="3" xfId="0" applyNumberFormat="1" applyFont="1" applyFill="1" applyBorder="1" applyAlignment="1">
      <alignment horizontal="right" vertical="center" wrapText="1"/>
    </xf>
    <xf numFmtId="166" fontId="4" fillId="0" borderId="4" xfId="0" applyNumberFormat="1" applyFont="1" applyBorder="1" applyAlignment="1">
      <alignment vertical="center" wrapText="1"/>
    </xf>
    <xf numFmtId="166" fontId="7" fillId="3" borderId="4" xfId="0" applyNumberFormat="1" applyFont="1" applyFill="1" applyBorder="1" applyAlignment="1">
      <alignment horizontal="right" vertical="center" wrapText="1"/>
    </xf>
    <xf numFmtId="166" fontId="4" fillId="0" borderId="4" xfId="0" applyNumberFormat="1" applyFont="1" applyFill="1" applyBorder="1" applyAlignment="1">
      <alignment vertical="center" wrapText="1"/>
    </xf>
    <xf numFmtId="166" fontId="4" fillId="0" borderId="5" xfId="0" applyNumberFormat="1" applyFont="1" applyBorder="1" applyAlignment="1">
      <alignment vertical="center" wrapText="1"/>
    </xf>
    <xf numFmtId="166" fontId="4" fillId="0" borderId="3" xfId="0" applyNumberFormat="1" applyFont="1" applyBorder="1" applyAlignment="1">
      <alignment vertical="center" wrapText="1"/>
    </xf>
  </cellXfs>
  <cellStyles count="3">
    <cellStyle name="Normal" xfId="0" builtinId="0"/>
    <cellStyle name="Percent 2" xfId="2" xr:uid="{91C4BC37-63FC-4A97-B07D-D915F6B3027B}"/>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388621</xdr:colOff>
      <xdr:row>0</xdr:row>
      <xdr:rowOff>11906</xdr:rowOff>
    </xdr:from>
    <xdr:to>
      <xdr:col>9</xdr:col>
      <xdr:colOff>1061561</xdr:colOff>
      <xdr:row>1</xdr:row>
      <xdr:rowOff>282416</xdr:rowOff>
    </xdr:to>
    <xdr:pic>
      <xdr:nvPicPr>
        <xdr:cNvPr id="2" name="Imagen 1" descr="cid:image002.png@01D007CD.364424B0">
          <a:extLst>
            <a:ext uri="{FF2B5EF4-FFF2-40B4-BE49-F238E27FC236}">
              <a16:creationId xmlns:a16="http://schemas.microsoft.com/office/drawing/2014/main" id="{2FB0DE3F-E283-4585-AB95-FEEA3C424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2215" y="11906"/>
          <a:ext cx="4897755" cy="4686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1CB3-D3C0-42F8-878D-31544B9DB53A}">
  <sheetPr>
    <pageSetUpPr fitToPage="1"/>
  </sheetPr>
  <dimension ref="B1:K78"/>
  <sheetViews>
    <sheetView showGridLines="0" tabSelected="1" zoomScale="80" zoomScaleNormal="80" workbookViewId="0">
      <pane xSplit="3" ySplit="6" topLeftCell="E7" activePane="bottomRight" state="frozen"/>
      <selection pane="topRight" activeCell="E1" sqref="E1"/>
      <selection pane="bottomLeft" activeCell="A8" sqref="A8"/>
      <selection pane="bottomRight" activeCell="I9" sqref="I9"/>
    </sheetView>
  </sheetViews>
  <sheetFormatPr baseColWidth="10" defaultColWidth="11.42578125" defaultRowHeight="12.75" outlineLevelRow="1" x14ac:dyDescent="0.2"/>
  <cols>
    <col min="1" max="1" width="3.28515625" style="3" customWidth="1"/>
    <col min="2" max="2" width="8.85546875" style="23" customWidth="1"/>
    <col min="3" max="3" width="43.7109375" style="24" customWidth="1"/>
    <col min="4" max="4" width="61.7109375" style="24" hidden="1" customWidth="1"/>
    <col min="5" max="6" width="19.7109375" style="24" bestFit="1" customWidth="1"/>
    <col min="7" max="7" width="18.7109375" style="24" bestFit="1" customWidth="1"/>
    <col min="8" max="8" width="16.42578125" style="3" customWidth="1"/>
    <col min="9" max="9" width="27.140625" style="3" customWidth="1"/>
    <col min="10" max="10" width="21" style="3" customWidth="1"/>
    <col min="11" max="11" width="19.7109375" style="24" bestFit="1" customWidth="1"/>
    <col min="12" max="16384" width="11.42578125" style="3"/>
  </cols>
  <sheetData>
    <row r="1" spans="2:11" s="2" customFormat="1" ht="15" x14ac:dyDescent="0.2">
      <c r="B1" s="1"/>
    </row>
    <row r="2" spans="2:11" s="2" customFormat="1" ht="35.450000000000003" customHeight="1" x14ac:dyDescent="0.2">
      <c r="B2" s="38" t="s">
        <v>180</v>
      </c>
      <c r="C2" s="39"/>
      <c r="D2" s="39"/>
      <c r="E2" s="39"/>
      <c r="F2" s="39"/>
      <c r="G2" s="39"/>
      <c r="H2" s="39"/>
    </row>
    <row r="3" spans="2:11" x14ac:dyDescent="0.2">
      <c r="B3" s="40" t="s">
        <v>170</v>
      </c>
      <c r="C3" s="40"/>
      <c r="D3" s="40"/>
      <c r="E3" s="40"/>
      <c r="F3" s="40"/>
      <c r="G3" s="40"/>
      <c r="H3" s="40"/>
      <c r="K3" s="3"/>
    </row>
    <row r="4" spans="2:11" ht="7.5" customHeight="1" thickBot="1" x14ac:dyDescent="0.25">
      <c r="B4" s="4"/>
      <c r="C4" s="5"/>
      <c r="D4" s="5"/>
      <c r="E4" s="6"/>
      <c r="F4" s="6"/>
      <c r="G4" s="6"/>
      <c r="K4" s="6"/>
    </row>
    <row r="5" spans="2:11" ht="43.5" customHeight="1" thickTop="1" thickBot="1" x14ac:dyDescent="0.25">
      <c r="B5" s="7" t="s">
        <v>0</v>
      </c>
      <c r="C5" s="8" t="s">
        <v>1</v>
      </c>
      <c r="D5" s="8" t="s">
        <v>2</v>
      </c>
      <c r="E5" s="8" t="s">
        <v>189</v>
      </c>
      <c r="F5" s="8" t="s">
        <v>190</v>
      </c>
      <c r="G5" s="8" t="s">
        <v>3</v>
      </c>
      <c r="H5" s="8" t="s">
        <v>4</v>
      </c>
      <c r="I5" s="8" t="s">
        <v>185</v>
      </c>
      <c r="J5" s="8" t="s">
        <v>186</v>
      </c>
      <c r="K5" s="8" t="s">
        <v>187</v>
      </c>
    </row>
    <row r="6" spans="2:11" ht="19.5" customHeight="1" thickTop="1" x14ac:dyDescent="0.2">
      <c r="B6" s="9" t="s">
        <v>5</v>
      </c>
      <c r="C6" s="10" t="s">
        <v>6</v>
      </c>
      <c r="D6" s="10"/>
      <c r="E6" s="41">
        <f t="shared" ref="E6" si="0">SUM(E7:E24)</f>
        <v>1429905237.2799997</v>
      </c>
      <c r="F6" s="41">
        <f>SUM(F7:F24)</f>
        <v>1429905284.9799998</v>
      </c>
      <c r="G6" s="41">
        <f>SUM(G7:G24)</f>
        <v>-47.699999987147748</v>
      </c>
      <c r="H6" s="11">
        <f>+H7</f>
        <v>0</v>
      </c>
      <c r="I6" s="11"/>
      <c r="J6" s="11"/>
      <c r="K6" s="41">
        <f>SUM(K7:K24)</f>
        <v>1429905237.2799997</v>
      </c>
    </row>
    <row r="7" spans="2:11" ht="45" outlineLevel="1" x14ac:dyDescent="0.2">
      <c r="B7" s="12" t="s">
        <v>7</v>
      </c>
      <c r="C7" s="13" t="s">
        <v>8</v>
      </c>
      <c r="D7" s="13" t="s">
        <v>9</v>
      </c>
      <c r="E7" s="42">
        <v>694484367.96000004</v>
      </c>
      <c r="F7" s="42">
        <v>694484367.96000004</v>
      </c>
      <c r="G7" s="42">
        <f>+E7-F7</f>
        <v>0</v>
      </c>
      <c r="H7" s="14">
        <f>+E7/F7-1</f>
        <v>0</v>
      </c>
      <c r="I7" s="14"/>
      <c r="J7" s="14"/>
      <c r="K7" s="42">
        <f>+E7</f>
        <v>694484367.96000004</v>
      </c>
    </row>
    <row r="8" spans="2:11" ht="45" outlineLevel="1" x14ac:dyDescent="0.2">
      <c r="B8" s="12" t="s">
        <v>10</v>
      </c>
      <c r="C8" s="13" t="s">
        <v>11</v>
      </c>
      <c r="D8" s="13" t="s">
        <v>12</v>
      </c>
      <c r="E8" s="42">
        <v>504000</v>
      </c>
      <c r="F8" s="42">
        <v>504000</v>
      </c>
      <c r="G8" s="42">
        <f t="shared" ref="G8:G24" si="1">+E8-F8</f>
        <v>0</v>
      </c>
      <c r="H8" s="14">
        <f t="shared" ref="H8:H24" si="2">+E8/F8-1</f>
        <v>0</v>
      </c>
      <c r="I8" s="14"/>
      <c r="J8" s="14"/>
      <c r="K8" s="42">
        <f t="shared" ref="K8:K24" si="3">+E8</f>
        <v>504000</v>
      </c>
    </row>
    <row r="9" spans="2:11" ht="33.75" outlineLevel="1" x14ac:dyDescent="0.2">
      <c r="B9" s="12" t="s">
        <v>13</v>
      </c>
      <c r="C9" s="13" t="s">
        <v>14</v>
      </c>
      <c r="D9" s="13" t="s">
        <v>15</v>
      </c>
      <c r="E9" s="42">
        <v>4000000</v>
      </c>
      <c r="F9" s="42">
        <v>4000000</v>
      </c>
      <c r="G9" s="42">
        <f t="shared" si="1"/>
        <v>0</v>
      </c>
      <c r="H9" s="14">
        <f t="shared" si="2"/>
        <v>0</v>
      </c>
      <c r="I9" s="14"/>
      <c r="J9" s="14"/>
      <c r="K9" s="42">
        <f t="shared" si="3"/>
        <v>4000000</v>
      </c>
    </row>
    <row r="10" spans="2:11" ht="67.5" outlineLevel="1" x14ac:dyDescent="0.2">
      <c r="B10" s="12" t="s">
        <v>16</v>
      </c>
      <c r="C10" s="13" t="s">
        <v>17</v>
      </c>
      <c r="D10" s="13" t="s">
        <v>18</v>
      </c>
      <c r="E10" s="42">
        <v>130799760</v>
      </c>
      <c r="F10" s="42">
        <v>130799808</v>
      </c>
      <c r="G10" s="42">
        <f t="shared" si="1"/>
        <v>-48</v>
      </c>
      <c r="H10" s="14">
        <f t="shared" si="2"/>
        <v>-3.6697301575294716E-7</v>
      </c>
      <c r="I10" s="14"/>
      <c r="J10" s="14"/>
      <c r="K10" s="42">
        <f t="shared" si="3"/>
        <v>130799760</v>
      </c>
    </row>
    <row r="11" spans="2:11" ht="45" outlineLevel="1" x14ac:dyDescent="0.2">
      <c r="B11" s="12" t="s">
        <v>19</v>
      </c>
      <c r="C11" s="13" t="s">
        <v>20</v>
      </c>
      <c r="D11" s="13" t="s">
        <v>21</v>
      </c>
      <c r="E11" s="42">
        <v>66627677.400000006</v>
      </c>
      <c r="F11" s="42">
        <v>66627676.439999998</v>
      </c>
      <c r="G11" s="42">
        <f t="shared" si="1"/>
        <v>0.96000000834465027</v>
      </c>
      <c r="H11" s="14">
        <f t="shared" si="2"/>
        <v>1.4408426896039828E-8</v>
      </c>
      <c r="I11" s="14"/>
      <c r="J11" s="14"/>
      <c r="K11" s="42">
        <f t="shared" si="3"/>
        <v>66627677.400000006</v>
      </c>
    </row>
    <row r="12" spans="2:11" ht="22.5" outlineLevel="1" x14ac:dyDescent="0.2">
      <c r="B12" s="12" t="s">
        <v>22</v>
      </c>
      <c r="C12" s="13" t="s">
        <v>23</v>
      </c>
      <c r="D12" s="13" t="s">
        <v>24</v>
      </c>
      <c r="E12" s="42">
        <v>129274946</v>
      </c>
      <c r="F12" s="42">
        <v>129274945.8</v>
      </c>
      <c r="G12" s="42">
        <f t="shared" si="1"/>
        <v>0.20000000298023224</v>
      </c>
      <c r="H12" s="14">
        <f t="shared" si="2"/>
        <v>1.5470902337000325E-9</v>
      </c>
      <c r="I12" s="14"/>
      <c r="J12" s="14"/>
      <c r="K12" s="42">
        <f t="shared" si="3"/>
        <v>129274946</v>
      </c>
    </row>
    <row r="13" spans="2:11" ht="33.75" outlineLevel="1" x14ac:dyDescent="0.2">
      <c r="B13" s="12" t="s">
        <v>25</v>
      </c>
      <c r="C13" s="13" t="s">
        <v>26</v>
      </c>
      <c r="D13" s="13" t="s">
        <v>27</v>
      </c>
      <c r="E13" s="42">
        <v>76828478.640000001</v>
      </c>
      <c r="F13" s="42">
        <v>76828478.849999994</v>
      </c>
      <c r="G13" s="42">
        <f t="shared" si="1"/>
        <v>-0.20999999344348907</v>
      </c>
      <c r="H13" s="14">
        <f t="shared" si="2"/>
        <v>-2.733361315065963E-9</v>
      </c>
      <c r="I13" s="14"/>
      <c r="J13" s="14"/>
      <c r="K13" s="42">
        <f t="shared" si="3"/>
        <v>76828478.640000001</v>
      </c>
    </row>
    <row r="14" spans="2:11" ht="45" outlineLevel="1" x14ac:dyDescent="0.2">
      <c r="B14" s="12" t="s">
        <v>28</v>
      </c>
      <c r="C14" s="13" t="s">
        <v>29</v>
      </c>
      <c r="D14" s="13" t="s">
        <v>30</v>
      </c>
      <c r="E14" s="42">
        <v>21057622.239999998</v>
      </c>
      <c r="F14" s="42">
        <v>21057622.16</v>
      </c>
      <c r="G14" s="42">
        <f t="shared" si="1"/>
        <v>7.9999998211860657E-2</v>
      </c>
      <c r="H14" s="14">
        <f t="shared" si="2"/>
        <v>3.799099257406624E-9</v>
      </c>
      <c r="I14" s="14"/>
      <c r="J14" s="14"/>
      <c r="K14" s="42">
        <f t="shared" si="3"/>
        <v>21057622.239999998</v>
      </c>
    </row>
    <row r="15" spans="2:11" ht="56.25" outlineLevel="1" x14ac:dyDescent="0.2">
      <c r="B15" s="12" t="s">
        <v>31</v>
      </c>
      <c r="C15" s="13" t="s">
        <v>32</v>
      </c>
      <c r="D15" s="13" t="s">
        <v>33</v>
      </c>
      <c r="E15" s="42">
        <v>11993504</v>
      </c>
      <c r="F15" s="42">
        <v>11993504.079999998</v>
      </c>
      <c r="G15" s="42">
        <f t="shared" si="1"/>
        <v>-7.9999998211860657E-2</v>
      </c>
      <c r="H15" s="14">
        <f t="shared" si="2"/>
        <v>-6.6702773304783136E-9</v>
      </c>
      <c r="I15" s="14"/>
      <c r="J15" s="14"/>
      <c r="K15" s="42">
        <f t="shared" si="3"/>
        <v>11993504</v>
      </c>
    </row>
    <row r="16" spans="2:11" ht="78.75" outlineLevel="1" x14ac:dyDescent="0.2">
      <c r="B16" s="12" t="s">
        <v>34</v>
      </c>
      <c r="C16" s="13" t="s">
        <v>35</v>
      </c>
      <c r="D16" s="13" t="s">
        <v>36</v>
      </c>
      <c r="E16" s="42">
        <v>85834645.480000004</v>
      </c>
      <c r="F16" s="42">
        <v>85834645.730000004</v>
      </c>
      <c r="G16" s="42">
        <f t="shared" si="1"/>
        <v>-0.25</v>
      </c>
      <c r="H16" s="14">
        <f t="shared" si="2"/>
        <v>-2.9125768463700297E-9</v>
      </c>
      <c r="I16" s="14"/>
      <c r="J16" s="14"/>
      <c r="K16" s="42">
        <f t="shared" si="3"/>
        <v>85834645.480000004</v>
      </c>
    </row>
    <row r="17" spans="2:11" ht="86.25" customHeight="1" outlineLevel="1" x14ac:dyDescent="0.2">
      <c r="B17" s="12" t="s">
        <v>37</v>
      </c>
      <c r="C17" s="13" t="s">
        <v>38</v>
      </c>
      <c r="D17" s="13" t="s">
        <v>39</v>
      </c>
      <c r="E17" s="42">
        <v>4639711.04</v>
      </c>
      <c r="F17" s="42">
        <v>4639710.6500000004</v>
      </c>
      <c r="G17" s="42">
        <f t="shared" si="1"/>
        <v>0.38999999966472387</v>
      </c>
      <c r="H17" s="14">
        <f t="shared" si="2"/>
        <v>8.4056965832246533E-8</v>
      </c>
      <c r="I17" s="14"/>
      <c r="J17" s="14"/>
      <c r="K17" s="42">
        <f t="shared" si="3"/>
        <v>4639711.04</v>
      </c>
    </row>
    <row r="18" spans="2:11" ht="22.5" outlineLevel="1" x14ac:dyDescent="0.2">
      <c r="B18" s="12" t="s">
        <v>40</v>
      </c>
      <c r="C18" s="13" t="s">
        <v>41</v>
      </c>
      <c r="D18" s="13" t="s">
        <v>42</v>
      </c>
      <c r="E18" s="42">
        <v>13919131.52</v>
      </c>
      <c r="F18" s="42">
        <v>13919131.82</v>
      </c>
      <c r="G18" s="42">
        <f t="shared" si="1"/>
        <v>-0.30000000074505806</v>
      </c>
      <c r="H18" s="14">
        <f t="shared" si="2"/>
        <v>-2.1553068441093615E-8</v>
      </c>
      <c r="I18" s="14"/>
      <c r="J18" s="14"/>
      <c r="K18" s="42">
        <f t="shared" si="3"/>
        <v>13919131.52</v>
      </c>
    </row>
    <row r="19" spans="2:11" ht="33.75" outlineLevel="1" x14ac:dyDescent="0.2">
      <c r="B19" s="12" t="s">
        <v>43</v>
      </c>
      <c r="C19" s="13" t="s">
        <v>44</v>
      </c>
      <c r="D19" s="13" t="s">
        <v>45</v>
      </c>
      <c r="E19" s="42">
        <v>46397105.600000001</v>
      </c>
      <c r="F19" s="42">
        <v>46397105.850000001</v>
      </c>
      <c r="G19" s="42">
        <f t="shared" si="1"/>
        <v>-0.25</v>
      </c>
      <c r="H19" s="14">
        <f t="shared" si="2"/>
        <v>-5.3882671657845549E-9</v>
      </c>
      <c r="I19" s="14"/>
      <c r="J19" s="14"/>
      <c r="K19" s="42">
        <f t="shared" si="3"/>
        <v>46397105.600000001</v>
      </c>
    </row>
    <row r="20" spans="2:11" ht="67.5" outlineLevel="1" x14ac:dyDescent="0.2">
      <c r="B20" s="12" t="s">
        <v>46</v>
      </c>
      <c r="C20" s="13" t="s">
        <v>47</v>
      </c>
      <c r="D20" s="13" t="s">
        <v>48</v>
      </c>
      <c r="E20" s="42">
        <v>4639710.84</v>
      </c>
      <c r="F20" s="42">
        <v>4639710.6500000004</v>
      </c>
      <c r="G20" s="42">
        <f t="shared" si="1"/>
        <v>0.18999999947845936</v>
      </c>
      <c r="H20" s="14">
        <f t="shared" si="2"/>
        <v>4.0950829394148514E-8</v>
      </c>
      <c r="I20" s="14"/>
      <c r="J20" s="14"/>
      <c r="K20" s="42">
        <f t="shared" si="3"/>
        <v>4639710.84</v>
      </c>
    </row>
    <row r="21" spans="2:11" ht="33.75" outlineLevel="1" x14ac:dyDescent="0.2">
      <c r="B21" s="12" t="s">
        <v>49</v>
      </c>
      <c r="C21" s="13" t="s">
        <v>50</v>
      </c>
      <c r="D21" s="13" t="s">
        <v>51</v>
      </c>
      <c r="E21" s="42">
        <v>48716960.759999998</v>
      </c>
      <c r="F21" s="42">
        <v>48716961.049999997</v>
      </c>
      <c r="G21" s="42">
        <f t="shared" si="1"/>
        <v>-0.28999999910593033</v>
      </c>
      <c r="H21" s="14">
        <f t="shared" si="2"/>
        <v>-5.9527522910940434E-9</v>
      </c>
      <c r="I21" s="14"/>
      <c r="J21" s="14"/>
      <c r="K21" s="42">
        <f t="shared" si="3"/>
        <v>48716960.759999998</v>
      </c>
    </row>
    <row r="22" spans="2:11" ht="67.5" outlineLevel="1" x14ac:dyDescent="0.2">
      <c r="B22" s="12" t="s">
        <v>52</v>
      </c>
      <c r="C22" s="13" t="s">
        <v>53</v>
      </c>
      <c r="D22" s="13" t="s">
        <v>54</v>
      </c>
      <c r="E22" s="42">
        <v>27128969.52</v>
      </c>
      <c r="F22" s="42">
        <v>27128969.32</v>
      </c>
      <c r="G22" s="42">
        <f t="shared" si="1"/>
        <v>0.19999999925494194</v>
      </c>
      <c r="H22" s="14">
        <f t="shared" si="2"/>
        <v>7.372193078225564E-9</v>
      </c>
      <c r="I22" s="14"/>
      <c r="J22" s="14"/>
      <c r="K22" s="42">
        <f t="shared" si="3"/>
        <v>27128969.52</v>
      </c>
    </row>
    <row r="23" spans="2:11" ht="67.5" outlineLevel="1" x14ac:dyDescent="0.2">
      <c r="B23" s="12" t="s">
        <v>55</v>
      </c>
      <c r="C23" s="13" t="s">
        <v>56</v>
      </c>
      <c r="D23" s="13" t="s">
        <v>57</v>
      </c>
      <c r="E23" s="42">
        <v>13919131.719999999</v>
      </c>
      <c r="F23" s="42">
        <v>13919131.82</v>
      </c>
      <c r="G23" s="42">
        <f t="shared" si="1"/>
        <v>-0.10000000149011612</v>
      </c>
      <c r="H23" s="14">
        <f t="shared" si="2"/>
        <v>-7.1843562210460732E-9</v>
      </c>
      <c r="I23" s="14"/>
      <c r="J23" s="14"/>
      <c r="K23" s="42">
        <f t="shared" si="3"/>
        <v>13919131.719999999</v>
      </c>
    </row>
    <row r="24" spans="2:11" ht="33.75" outlineLevel="1" x14ac:dyDescent="0.2">
      <c r="B24" s="12" t="s">
        <v>58</v>
      </c>
      <c r="C24" s="13" t="s">
        <v>59</v>
      </c>
      <c r="D24" s="13" t="s">
        <v>60</v>
      </c>
      <c r="E24" s="42">
        <v>49139514.560000002</v>
      </c>
      <c r="F24" s="42">
        <v>49139514.800000004</v>
      </c>
      <c r="G24" s="42">
        <f t="shared" si="1"/>
        <v>-0.24000000208616257</v>
      </c>
      <c r="H24" s="14">
        <f t="shared" si="2"/>
        <v>-4.8840531619021021E-9</v>
      </c>
      <c r="I24" s="14"/>
      <c r="J24" s="14"/>
      <c r="K24" s="42">
        <f t="shared" si="3"/>
        <v>49139514.560000002</v>
      </c>
    </row>
    <row r="25" spans="2:11" ht="19.5" customHeight="1" x14ac:dyDescent="0.2">
      <c r="B25" s="15">
        <v>1</v>
      </c>
      <c r="C25" s="16" t="s">
        <v>61</v>
      </c>
      <c r="D25" s="16"/>
      <c r="E25" s="43">
        <f>SUM(E26:E43)</f>
        <v>94308575.620000005</v>
      </c>
      <c r="F25" s="43">
        <f>SUM(F26:F43)</f>
        <v>90523254.900000006</v>
      </c>
      <c r="G25" s="43">
        <f>SUM(G26:G43)</f>
        <v>3785320.7199999969</v>
      </c>
      <c r="H25" s="17">
        <f t="shared" ref="H25:H57" si="4">+E25/F25-1</f>
        <v>4.1816003237859611E-2</v>
      </c>
      <c r="I25" s="17"/>
      <c r="J25" s="17"/>
      <c r="K25" s="43">
        <f>SUM(K26:K43)</f>
        <v>94308575.620000005</v>
      </c>
    </row>
    <row r="26" spans="2:11" ht="33.75" outlineLevel="1" x14ac:dyDescent="0.2">
      <c r="B26" s="20" t="s">
        <v>62</v>
      </c>
      <c r="C26" s="13" t="s">
        <v>63</v>
      </c>
      <c r="D26" s="13" t="s">
        <v>64</v>
      </c>
      <c r="E26" s="42">
        <v>150000</v>
      </c>
      <c r="F26" s="42">
        <v>150000</v>
      </c>
      <c r="G26" s="42">
        <f t="shared" ref="G26:G43" si="5">+E26-F26</f>
        <v>0</v>
      </c>
      <c r="H26" s="14">
        <f t="shared" si="4"/>
        <v>0</v>
      </c>
      <c r="I26" s="14"/>
      <c r="J26" s="14"/>
      <c r="K26" s="42">
        <f t="shared" ref="K26:K43" si="6">+E26</f>
        <v>150000</v>
      </c>
    </row>
    <row r="27" spans="2:11" ht="40.5" customHeight="1" outlineLevel="1" x14ac:dyDescent="0.2">
      <c r="B27" s="18" t="s">
        <v>171</v>
      </c>
      <c r="C27" s="13" t="s">
        <v>172</v>
      </c>
      <c r="D27" s="13" t="s">
        <v>177</v>
      </c>
      <c r="E27" s="42">
        <v>1700000</v>
      </c>
      <c r="F27" s="42">
        <v>1700000</v>
      </c>
      <c r="G27" s="42">
        <f t="shared" si="5"/>
        <v>0</v>
      </c>
      <c r="H27" s="14">
        <f>+E27/F27-1</f>
        <v>0</v>
      </c>
      <c r="I27" s="14"/>
      <c r="J27" s="14"/>
      <c r="K27" s="42">
        <f t="shared" si="6"/>
        <v>1700000</v>
      </c>
    </row>
    <row r="28" spans="2:11" ht="67.5" outlineLevel="1" x14ac:dyDescent="0.2">
      <c r="B28" s="20" t="s">
        <v>65</v>
      </c>
      <c r="C28" s="13" t="s">
        <v>66</v>
      </c>
      <c r="D28" s="13" t="s">
        <v>67</v>
      </c>
      <c r="E28" s="42">
        <v>5515000</v>
      </c>
      <c r="F28" s="42">
        <v>5515000</v>
      </c>
      <c r="G28" s="42">
        <f t="shared" si="5"/>
        <v>0</v>
      </c>
      <c r="H28" s="14">
        <f t="shared" si="4"/>
        <v>0</v>
      </c>
      <c r="I28" s="14"/>
      <c r="J28" s="14"/>
      <c r="K28" s="42">
        <f t="shared" si="6"/>
        <v>5515000</v>
      </c>
    </row>
    <row r="29" spans="2:11" ht="36" outlineLevel="1" x14ac:dyDescent="0.2">
      <c r="B29" s="18" t="s">
        <v>173</v>
      </c>
      <c r="C29" s="13" t="s">
        <v>174</v>
      </c>
      <c r="D29" s="13" t="s">
        <v>178</v>
      </c>
      <c r="E29" s="42">
        <v>2640000</v>
      </c>
      <c r="F29" s="42">
        <v>2640000</v>
      </c>
      <c r="G29" s="42">
        <f t="shared" si="5"/>
        <v>0</v>
      </c>
      <c r="H29" s="14">
        <f t="shared" si="4"/>
        <v>0</v>
      </c>
      <c r="I29" s="14"/>
      <c r="J29" s="14"/>
      <c r="K29" s="42">
        <f t="shared" si="6"/>
        <v>2640000</v>
      </c>
    </row>
    <row r="30" spans="2:11" ht="33.75" outlineLevel="1" x14ac:dyDescent="0.2">
      <c r="B30" s="20" t="s">
        <v>68</v>
      </c>
      <c r="C30" s="13" t="s">
        <v>69</v>
      </c>
      <c r="D30" s="19" t="s">
        <v>70</v>
      </c>
      <c r="E30" s="42">
        <v>275000</v>
      </c>
      <c r="F30" s="42"/>
      <c r="G30" s="42">
        <f t="shared" si="5"/>
        <v>275000</v>
      </c>
      <c r="H30" s="14">
        <v>1</v>
      </c>
      <c r="I30" s="14"/>
      <c r="J30" s="14"/>
      <c r="K30" s="42">
        <f t="shared" si="6"/>
        <v>275000</v>
      </c>
    </row>
    <row r="31" spans="2:11" ht="43.5" customHeight="1" outlineLevel="1" x14ac:dyDescent="0.2">
      <c r="B31" s="18" t="s">
        <v>175</v>
      </c>
      <c r="C31" s="13" t="s">
        <v>176</v>
      </c>
      <c r="D31" s="19" t="s">
        <v>179</v>
      </c>
      <c r="E31" s="42">
        <v>10432856</v>
      </c>
      <c r="F31" s="42">
        <v>10432856</v>
      </c>
      <c r="G31" s="42">
        <f t="shared" si="5"/>
        <v>0</v>
      </c>
      <c r="H31" s="14">
        <f t="shared" si="4"/>
        <v>0</v>
      </c>
      <c r="I31" s="14"/>
      <c r="J31" s="14"/>
      <c r="K31" s="42">
        <f t="shared" si="6"/>
        <v>10432856</v>
      </c>
    </row>
    <row r="32" spans="2:11" ht="45" outlineLevel="1" x14ac:dyDescent="0.2">
      <c r="B32" s="18" t="s">
        <v>71</v>
      </c>
      <c r="C32" s="13" t="s">
        <v>72</v>
      </c>
      <c r="D32" s="13" t="s">
        <v>73</v>
      </c>
      <c r="E32" s="42">
        <v>14000000</v>
      </c>
      <c r="F32" s="42">
        <v>14000000</v>
      </c>
      <c r="G32" s="42">
        <f t="shared" si="5"/>
        <v>0</v>
      </c>
      <c r="H32" s="14">
        <f t="shared" si="4"/>
        <v>0</v>
      </c>
      <c r="I32" s="14"/>
      <c r="J32" s="14"/>
      <c r="K32" s="42">
        <f t="shared" si="6"/>
        <v>14000000</v>
      </c>
    </row>
    <row r="33" spans="2:11" ht="33.75" outlineLevel="1" x14ac:dyDescent="0.2">
      <c r="B33" s="20" t="s">
        <v>74</v>
      </c>
      <c r="C33" s="13" t="s">
        <v>75</v>
      </c>
      <c r="D33" s="13" t="s">
        <v>76</v>
      </c>
      <c r="E33" s="42">
        <v>2225000</v>
      </c>
      <c r="F33" s="42">
        <v>2225000</v>
      </c>
      <c r="G33" s="42">
        <f t="shared" si="5"/>
        <v>0</v>
      </c>
      <c r="H33" s="14">
        <f t="shared" si="4"/>
        <v>0</v>
      </c>
      <c r="I33" s="14"/>
      <c r="J33" s="14"/>
      <c r="K33" s="42">
        <f t="shared" si="6"/>
        <v>2225000</v>
      </c>
    </row>
    <row r="34" spans="2:11" ht="78.75" outlineLevel="1" x14ac:dyDescent="0.2">
      <c r="B34" s="20" t="s">
        <v>77</v>
      </c>
      <c r="C34" s="13" t="s">
        <v>78</v>
      </c>
      <c r="D34" s="13" t="s">
        <v>79</v>
      </c>
      <c r="E34" s="42">
        <v>843000</v>
      </c>
      <c r="F34" s="42">
        <v>843000</v>
      </c>
      <c r="G34" s="42">
        <f t="shared" si="5"/>
        <v>0</v>
      </c>
      <c r="H34" s="14">
        <f t="shared" si="4"/>
        <v>0</v>
      </c>
      <c r="I34" s="14"/>
      <c r="J34" s="14"/>
      <c r="K34" s="42">
        <f t="shared" si="6"/>
        <v>843000</v>
      </c>
    </row>
    <row r="35" spans="2:11" ht="112.5" outlineLevel="1" x14ac:dyDescent="0.2">
      <c r="B35" s="20" t="s">
        <v>80</v>
      </c>
      <c r="C35" s="13" t="s">
        <v>81</v>
      </c>
      <c r="D35" s="13" t="s">
        <v>82</v>
      </c>
      <c r="E35" s="42">
        <v>1200000</v>
      </c>
      <c r="F35" s="42">
        <v>1200000</v>
      </c>
      <c r="G35" s="42">
        <f t="shared" si="5"/>
        <v>0</v>
      </c>
      <c r="H35" s="14">
        <f t="shared" si="4"/>
        <v>0</v>
      </c>
      <c r="I35" s="14"/>
      <c r="J35" s="14"/>
      <c r="K35" s="42">
        <f t="shared" si="6"/>
        <v>1200000</v>
      </c>
    </row>
    <row r="36" spans="2:11" ht="56.25" outlineLevel="1" x14ac:dyDescent="0.2">
      <c r="B36" s="20" t="s">
        <v>83</v>
      </c>
      <c r="C36" s="13" t="s">
        <v>84</v>
      </c>
      <c r="D36" s="13" t="s">
        <v>85</v>
      </c>
      <c r="E36" s="42">
        <v>6333129</v>
      </c>
      <c r="F36" s="42">
        <v>4500000</v>
      </c>
      <c r="G36" s="42">
        <f t="shared" si="5"/>
        <v>1833129</v>
      </c>
      <c r="H36" s="14">
        <f t="shared" si="4"/>
        <v>0.407362</v>
      </c>
      <c r="I36" s="14"/>
      <c r="J36" s="14"/>
      <c r="K36" s="42">
        <f t="shared" si="6"/>
        <v>6333129</v>
      </c>
    </row>
    <row r="37" spans="2:11" ht="96" customHeight="1" outlineLevel="1" x14ac:dyDescent="0.2">
      <c r="B37" s="20" t="s">
        <v>86</v>
      </c>
      <c r="C37" s="13" t="s">
        <v>87</v>
      </c>
      <c r="D37" s="13" t="s">
        <v>88</v>
      </c>
      <c r="E37" s="42">
        <v>7428312.5200000014</v>
      </c>
      <c r="F37" s="42">
        <v>5700000</v>
      </c>
      <c r="G37" s="42">
        <f t="shared" si="5"/>
        <v>1728312.5200000014</v>
      </c>
      <c r="H37" s="14">
        <f t="shared" si="4"/>
        <v>0.30321272280701783</v>
      </c>
      <c r="I37" s="14"/>
      <c r="J37" s="14"/>
      <c r="K37" s="42">
        <f t="shared" si="6"/>
        <v>7428312.5200000014</v>
      </c>
    </row>
    <row r="38" spans="2:11" ht="157.5" outlineLevel="1" x14ac:dyDescent="0.2">
      <c r="B38" s="20" t="s">
        <v>89</v>
      </c>
      <c r="C38" s="13" t="s">
        <v>90</v>
      </c>
      <c r="D38" s="13" t="s">
        <v>91</v>
      </c>
      <c r="E38" s="42">
        <v>40816278.099999994</v>
      </c>
      <c r="F38" s="42">
        <v>40867398.899999999</v>
      </c>
      <c r="G38" s="42">
        <f t="shared" si="5"/>
        <v>-51120.80000000447</v>
      </c>
      <c r="H38" s="14">
        <f t="shared" si="4"/>
        <v>-1.2508943895620517E-3</v>
      </c>
      <c r="I38" s="14"/>
      <c r="J38" s="14"/>
      <c r="K38" s="42">
        <f t="shared" si="6"/>
        <v>40816278.099999994</v>
      </c>
    </row>
    <row r="39" spans="2:11" ht="45" outlineLevel="1" x14ac:dyDescent="0.2">
      <c r="B39" s="20" t="s">
        <v>92</v>
      </c>
      <c r="C39" s="13" t="s">
        <v>93</v>
      </c>
      <c r="D39" s="13" t="s">
        <v>94</v>
      </c>
      <c r="E39" s="42">
        <v>100000</v>
      </c>
      <c r="F39" s="42">
        <v>100000</v>
      </c>
      <c r="G39" s="42">
        <f t="shared" si="5"/>
        <v>0</v>
      </c>
      <c r="H39" s="14">
        <f t="shared" si="4"/>
        <v>0</v>
      </c>
      <c r="I39" s="14"/>
      <c r="J39" s="14"/>
      <c r="K39" s="42">
        <f t="shared" si="6"/>
        <v>100000</v>
      </c>
    </row>
    <row r="40" spans="2:11" ht="33.75" outlineLevel="1" x14ac:dyDescent="0.2">
      <c r="B40" s="20" t="s">
        <v>95</v>
      </c>
      <c r="C40" s="13" t="s">
        <v>96</v>
      </c>
      <c r="D40" s="13" t="s">
        <v>97</v>
      </c>
      <c r="E40" s="42">
        <v>400000</v>
      </c>
      <c r="F40" s="42">
        <v>400000</v>
      </c>
      <c r="G40" s="42">
        <f t="shared" si="5"/>
        <v>0</v>
      </c>
      <c r="H40" s="14">
        <f t="shared" si="4"/>
        <v>0</v>
      </c>
      <c r="I40" s="14"/>
      <c r="J40" s="14"/>
      <c r="K40" s="42">
        <f t="shared" si="6"/>
        <v>400000</v>
      </c>
    </row>
    <row r="41" spans="2:11" ht="56.25" outlineLevel="1" x14ac:dyDescent="0.2">
      <c r="B41" s="20" t="s">
        <v>98</v>
      </c>
      <c r="C41" s="13" t="s">
        <v>99</v>
      </c>
      <c r="D41" s="13" t="s">
        <v>100</v>
      </c>
      <c r="E41" s="42">
        <v>150000</v>
      </c>
      <c r="F41" s="42">
        <v>150000</v>
      </c>
      <c r="G41" s="42">
        <f t="shared" si="5"/>
        <v>0</v>
      </c>
      <c r="H41" s="14">
        <f t="shared" si="4"/>
        <v>0</v>
      </c>
      <c r="I41" s="14"/>
      <c r="J41" s="14"/>
      <c r="K41" s="42">
        <f t="shared" si="6"/>
        <v>150000</v>
      </c>
    </row>
    <row r="42" spans="2:11" ht="41.25" customHeight="1" outlineLevel="1" x14ac:dyDescent="0.2">
      <c r="B42" s="20" t="s">
        <v>101</v>
      </c>
      <c r="C42" s="13" t="s">
        <v>102</v>
      </c>
      <c r="D42" s="13" t="s">
        <v>103</v>
      </c>
      <c r="E42" s="42">
        <v>50000</v>
      </c>
      <c r="F42" s="42">
        <v>50000</v>
      </c>
      <c r="G42" s="42">
        <f t="shared" si="5"/>
        <v>0</v>
      </c>
      <c r="H42" s="14">
        <f t="shared" si="4"/>
        <v>0</v>
      </c>
      <c r="I42" s="14"/>
      <c r="J42" s="14"/>
      <c r="K42" s="42">
        <f t="shared" si="6"/>
        <v>50000</v>
      </c>
    </row>
    <row r="43" spans="2:11" ht="19.5" customHeight="1" outlineLevel="1" x14ac:dyDescent="0.2">
      <c r="B43" s="20" t="s">
        <v>104</v>
      </c>
      <c r="C43" s="13" t="s">
        <v>105</v>
      </c>
      <c r="D43" s="13" t="s">
        <v>106</v>
      </c>
      <c r="E43" s="42">
        <v>50000</v>
      </c>
      <c r="F43" s="42">
        <v>50000</v>
      </c>
      <c r="G43" s="42">
        <f t="shared" si="5"/>
        <v>0</v>
      </c>
      <c r="H43" s="14">
        <f t="shared" si="4"/>
        <v>0</v>
      </c>
      <c r="I43" s="14"/>
      <c r="J43" s="14"/>
      <c r="K43" s="42">
        <f t="shared" si="6"/>
        <v>50000</v>
      </c>
    </row>
    <row r="44" spans="2:11" ht="19.5" customHeight="1" x14ac:dyDescent="0.2">
      <c r="B44" s="15">
        <v>2</v>
      </c>
      <c r="C44" s="16" t="s">
        <v>107</v>
      </c>
      <c r="D44" s="16"/>
      <c r="E44" s="43">
        <f>SUM(E45:E55)</f>
        <v>6523000</v>
      </c>
      <c r="F44" s="43">
        <f>SUM(F45:F55)</f>
        <v>4798000</v>
      </c>
      <c r="G44" s="43">
        <f>SUM(G45:G55)</f>
        <v>1725000</v>
      </c>
      <c r="H44" s="17">
        <f t="shared" si="4"/>
        <v>0.3595248020008337</v>
      </c>
      <c r="I44" s="17"/>
      <c r="J44" s="17"/>
      <c r="K44" s="43">
        <f>SUM(K45:K55)</f>
        <v>6523000</v>
      </c>
    </row>
    <row r="45" spans="2:11" ht="45" outlineLevel="1" x14ac:dyDescent="0.2">
      <c r="B45" s="20" t="s">
        <v>108</v>
      </c>
      <c r="C45" s="13" t="s">
        <v>109</v>
      </c>
      <c r="D45" s="13" t="s">
        <v>110</v>
      </c>
      <c r="E45" s="42">
        <v>1300000</v>
      </c>
      <c r="F45" s="42">
        <v>1300000</v>
      </c>
      <c r="G45" s="42">
        <f t="shared" ref="G45:G55" si="7">+E45-F45</f>
        <v>0</v>
      </c>
      <c r="H45" s="14">
        <f t="shared" si="4"/>
        <v>0</v>
      </c>
      <c r="I45" s="14"/>
      <c r="J45" s="14"/>
      <c r="K45" s="42">
        <f t="shared" ref="K45:K55" si="8">+E45</f>
        <v>1300000</v>
      </c>
    </row>
    <row r="46" spans="2:11" ht="45" outlineLevel="1" x14ac:dyDescent="0.2">
      <c r="B46" s="20" t="s">
        <v>111</v>
      </c>
      <c r="C46" s="13" t="s">
        <v>112</v>
      </c>
      <c r="D46" s="13" t="s">
        <v>113</v>
      </c>
      <c r="E46" s="42">
        <v>2000000</v>
      </c>
      <c r="F46" s="42">
        <v>0</v>
      </c>
      <c r="G46" s="42">
        <f t="shared" si="7"/>
        <v>2000000</v>
      </c>
      <c r="H46" s="14">
        <v>1</v>
      </c>
      <c r="I46" s="14"/>
      <c r="J46" s="14"/>
      <c r="K46" s="42">
        <f t="shared" si="8"/>
        <v>2000000</v>
      </c>
    </row>
    <row r="47" spans="2:11" ht="67.5" outlineLevel="1" x14ac:dyDescent="0.2">
      <c r="B47" s="18" t="s">
        <v>114</v>
      </c>
      <c r="C47" s="19" t="s">
        <v>115</v>
      </c>
      <c r="D47" s="19" t="s">
        <v>116</v>
      </c>
      <c r="E47" s="44">
        <v>50000</v>
      </c>
      <c r="F47" s="44">
        <v>50000</v>
      </c>
      <c r="G47" s="42">
        <f t="shared" si="7"/>
        <v>0</v>
      </c>
      <c r="H47" s="14">
        <f t="shared" si="4"/>
        <v>0</v>
      </c>
      <c r="I47" s="21"/>
      <c r="J47" s="21"/>
      <c r="K47" s="42">
        <f t="shared" si="8"/>
        <v>50000</v>
      </c>
    </row>
    <row r="48" spans="2:11" ht="67.5" outlineLevel="1" x14ac:dyDescent="0.2">
      <c r="B48" s="20" t="s">
        <v>117</v>
      </c>
      <c r="C48" s="13" t="s">
        <v>118</v>
      </c>
      <c r="D48" s="13" t="s">
        <v>119</v>
      </c>
      <c r="E48" s="42">
        <v>43000</v>
      </c>
      <c r="F48" s="42">
        <v>43000</v>
      </c>
      <c r="G48" s="42">
        <f t="shared" si="7"/>
        <v>0</v>
      </c>
      <c r="H48" s="14">
        <f t="shared" si="4"/>
        <v>0</v>
      </c>
      <c r="I48" s="14"/>
      <c r="J48" s="14"/>
      <c r="K48" s="42">
        <f t="shared" si="8"/>
        <v>43000</v>
      </c>
    </row>
    <row r="49" spans="2:11" ht="33.75" outlineLevel="1" x14ac:dyDescent="0.2">
      <c r="B49" s="20" t="s">
        <v>120</v>
      </c>
      <c r="C49" s="13" t="s">
        <v>121</v>
      </c>
      <c r="D49" s="13" t="s">
        <v>122</v>
      </c>
      <c r="E49" s="42">
        <v>150000</v>
      </c>
      <c r="F49" s="42">
        <v>150000</v>
      </c>
      <c r="G49" s="42">
        <f t="shared" si="7"/>
        <v>0</v>
      </c>
      <c r="H49" s="14">
        <f t="shared" si="4"/>
        <v>0</v>
      </c>
      <c r="I49" s="14"/>
      <c r="J49" s="14"/>
      <c r="K49" s="42">
        <f t="shared" si="8"/>
        <v>150000</v>
      </c>
    </row>
    <row r="50" spans="2:11" ht="22.5" outlineLevel="1" x14ac:dyDescent="0.2">
      <c r="B50" s="20" t="s">
        <v>123</v>
      </c>
      <c r="C50" s="13" t="s">
        <v>124</v>
      </c>
      <c r="D50" s="13" t="s">
        <v>125</v>
      </c>
      <c r="E50" s="42">
        <v>750000</v>
      </c>
      <c r="F50" s="42">
        <v>750000</v>
      </c>
      <c r="G50" s="42">
        <f t="shared" si="7"/>
        <v>0</v>
      </c>
      <c r="H50" s="14">
        <f t="shared" si="4"/>
        <v>0</v>
      </c>
      <c r="I50" s="14"/>
      <c r="J50" s="14"/>
      <c r="K50" s="42">
        <f t="shared" si="8"/>
        <v>750000</v>
      </c>
    </row>
    <row r="51" spans="2:11" ht="56.25" outlineLevel="1" x14ac:dyDescent="0.2">
      <c r="B51" s="20" t="s">
        <v>126</v>
      </c>
      <c r="C51" s="13" t="s">
        <v>127</v>
      </c>
      <c r="D51" s="13" t="s">
        <v>128</v>
      </c>
      <c r="E51" s="42">
        <v>725000</v>
      </c>
      <c r="F51" s="42">
        <v>1000000</v>
      </c>
      <c r="G51" s="42">
        <f t="shared" si="7"/>
        <v>-275000</v>
      </c>
      <c r="H51" s="14">
        <f t="shared" si="4"/>
        <v>-0.27500000000000002</v>
      </c>
      <c r="I51" s="14"/>
      <c r="J51" s="14"/>
      <c r="K51" s="42">
        <f t="shared" si="8"/>
        <v>725000</v>
      </c>
    </row>
    <row r="52" spans="2:11" ht="33.75" outlineLevel="1" x14ac:dyDescent="0.2">
      <c r="B52" s="20" t="s">
        <v>129</v>
      </c>
      <c r="C52" s="13" t="s">
        <v>130</v>
      </c>
      <c r="D52" s="13" t="s">
        <v>131</v>
      </c>
      <c r="E52" s="42">
        <v>100000</v>
      </c>
      <c r="F52" s="42">
        <v>100000</v>
      </c>
      <c r="G52" s="42">
        <f t="shared" si="7"/>
        <v>0</v>
      </c>
      <c r="H52" s="14">
        <f t="shared" si="4"/>
        <v>0</v>
      </c>
      <c r="I52" s="14"/>
      <c r="J52" s="14"/>
      <c r="K52" s="42">
        <f t="shared" si="8"/>
        <v>100000</v>
      </c>
    </row>
    <row r="53" spans="2:11" ht="45" outlineLevel="1" x14ac:dyDescent="0.2">
      <c r="B53" s="20" t="s">
        <v>132</v>
      </c>
      <c r="C53" s="13" t="s">
        <v>133</v>
      </c>
      <c r="D53" s="13" t="s">
        <v>134</v>
      </c>
      <c r="E53" s="42">
        <v>635000</v>
      </c>
      <c r="F53" s="42">
        <v>635000</v>
      </c>
      <c r="G53" s="42">
        <f>+E53-F53</f>
        <v>0</v>
      </c>
      <c r="H53" s="14">
        <f t="shared" si="4"/>
        <v>0</v>
      </c>
      <c r="I53" s="14"/>
      <c r="J53" s="14"/>
      <c r="K53" s="42">
        <f t="shared" si="8"/>
        <v>635000</v>
      </c>
    </row>
    <row r="54" spans="2:11" ht="45" outlineLevel="1" x14ac:dyDescent="0.2">
      <c r="B54" s="20" t="s">
        <v>135</v>
      </c>
      <c r="C54" s="13" t="s">
        <v>136</v>
      </c>
      <c r="D54" s="13" t="s">
        <v>137</v>
      </c>
      <c r="E54" s="42">
        <v>670000</v>
      </c>
      <c r="F54" s="42">
        <v>670000</v>
      </c>
      <c r="G54" s="42">
        <f t="shared" si="7"/>
        <v>0</v>
      </c>
      <c r="H54" s="14">
        <f t="shared" si="4"/>
        <v>0</v>
      </c>
      <c r="I54" s="14"/>
      <c r="J54" s="14"/>
      <c r="K54" s="42">
        <f t="shared" si="8"/>
        <v>670000</v>
      </c>
    </row>
    <row r="55" spans="2:11" ht="22.5" outlineLevel="1" x14ac:dyDescent="0.2">
      <c r="B55" s="20" t="s">
        <v>138</v>
      </c>
      <c r="C55" s="13" t="s">
        <v>139</v>
      </c>
      <c r="D55" s="13" t="s">
        <v>140</v>
      </c>
      <c r="E55" s="42">
        <v>100000</v>
      </c>
      <c r="F55" s="42">
        <v>100000</v>
      </c>
      <c r="G55" s="42">
        <f t="shared" si="7"/>
        <v>0</v>
      </c>
      <c r="H55" s="14">
        <f t="shared" si="4"/>
        <v>0</v>
      </c>
      <c r="I55" s="14"/>
      <c r="J55" s="14"/>
      <c r="K55" s="42">
        <f t="shared" si="8"/>
        <v>100000</v>
      </c>
    </row>
    <row r="56" spans="2:11" ht="19.5" customHeight="1" x14ac:dyDescent="0.2">
      <c r="B56" s="15" t="s">
        <v>141</v>
      </c>
      <c r="C56" s="16" t="s">
        <v>142</v>
      </c>
      <c r="D56" s="22"/>
      <c r="E56" s="43">
        <f>SUM(E57:E58)</f>
        <v>2910000</v>
      </c>
      <c r="F56" s="43">
        <f>SUM(F57:F58)</f>
        <v>1000000</v>
      </c>
      <c r="G56" s="43">
        <f>SUM(G57:G58)</f>
        <v>1910000</v>
      </c>
      <c r="H56" s="17">
        <f t="shared" si="4"/>
        <v>1.9100000000000001</v>
      </c>
      <c r="I56" s="17"/>
      <c r="J56" s="17"/>
      <c r="K56" s="43">
        <f>SUM(K57:K58)</f>
        <v>2910000</v>
      </c>
    </row>
    <row r="57" spans="2:11" ht="45" outlineLevel="1" x14ac:dyDescent="0.2">
      <c r="B57" s="18" t="s">
        <v>143</v>
      </c>
      <c r="C57" s="13" t="s">
        <v>144</v>
      </c>
      <c r="D57" s="13" t="s">
        <v>145</v>
      </c>
      <c r="E57" s="42"/>
      <c r="F57" s="42">
        <v>1000000</v>
      </c>
      <c r="G57" s="42">
        <f t="shared" ref="G57:G58" si="9">+E57-F57</f>
        <v>-1000000</v>
      </c>
      <c r="H57" s="14">
        <f t="shared" si="4"/>
        <v>-1</v>
      </c>
      <c r="I57" s="14"/>
      <c r="J57" s="14"/>
      <c r="K57" s="42">
        <f t="shared" ref="K57:K58" si="10">+E57</f>
        <v>0</v>
      </c>
    </row>
    <row r="58" spans="2:11" ht="39" customHeight="1" outlineLevel="1" x14ac:dyDescent="0.2">
      <c r="B58" s="20" t="s">
        <v>146</v>
      </c>
      <c r="C58" s="13" t="s">
        <v>147</v>
      </c>
      <c r="D58" s="13" t="s">
        <v>148</v>
      </c>
      <c r="E58" s="42">
        <v>2910000</v>
      </c>
      <c r="F58" s="42">
        <v>0</v>
      </c>
      <c r="G58" s="42">
        <f t="shared" si="9"/>
        <v>2910000</v>
      </c>
      <c r="H58" s="14">
        <v>1</v>
      </c>
      <c r="I58" s="14"/>
      <c r="J58" s="14"/>
      <c r="K58" s="42">
        <f t="shared" si="10"/>
        <v>2910000</v>
      </c>
    </row>
    <row r="59" spans="2:11" ht="19.5" customHeight="1" x14ac:dyDescent="0.2">
      <c r="B59" s="15">
        <v>6</v>
      </c>
      <c r="C59" s="16" t="s">
        <v>149</v>
      </c>
      <c r="D59" s="16"/>
      <c r="E59" s="43">
        <f t="shared" ref="E59" si="11">SUM(E60:E65)</f>
        <v>29295205.98</v>
      </c>
      <c r="F59" s="43">
        <f>SUM(F60:F65)</f>
        <v>24295205.98</v>
      </c>
      <c r="G59" s="43">
        <f t="shared" ref="G59" si="12">SUM(G60:G65)</f>
        <v>5000000</v>
      </c>
      <c r="H59" s="17">
        <f t="shared" ref="H59:H67" si="13">+E59/F59-1</f>
        <v>0.20580191845733009</v>
      </c>
      <c r="I59" s="17"/>
      <c r="J59" s="17"/>
      <c r="K59" s="43">
        <f>SUM(K60:K65)</f>
        <v>29295205.98</v>
      </c>
    </row>
    <row r="60" spans="2:11" ht="33.75" outlineLevel="1" x14ac:dyDescent="0.2">
      <c r="B60" s="20" t="s">
        <v>150</v>
      </c>
      <c r="C60" s="13" t="s">
        <v>151</v>
      </c>
      <c r="D60" s="13" t="s">
        <v>152</v>
      </c>
      <c r="E60" s="42">
        <v>1595205.98</v>
      </c>
      <c r="F60" s="42">
        <v>1595205.98</v>
      </c>
      <c r="G60" s="42">
        <f>+E60-F60</f>
        <v>0</v>
      </c>
      <c r="H60" s="14">
        <f t="shared" si="13"/>
        <v>0</v>
      </c>
      <c r="I60" s="14"/>
      <c r="J60" s="14"/>
      <c r="K60" s="42">
        <f>+E60</f>
        <v>1595205.98</v>
      </c>
    </row>
    <row r="61" spans="2:11" ht="56.25" outlineLevel="1" x14ac:dyDescent="0.2">
      <c r="B61" s="20" t="s">
        <v>153</v>
      </c>
      <c r="C61" s="13" t="s">
        <v>154</v>
      </c>
      <c r="D61" s="13" t="s">
        <v>155</v>
      </c>
      <c r="E61" s="42">
        <v>1700000</v>
      </c>
      <c r="F61" s="42">
        <v>1700000</v>
      </c>
      <c r="G61" s="42">
        <f t="shared" ref="G61:G65" si="14">+E61-F61</f>
        <v>0</v>
      </c>
      <c r="H61" s="14">
        <f t="shared" si="13"/>
        <v>0</v>
      </c>
      <c r="I61" s="14"/>
      <c r="J61" s="14"/>
      <c r="K61" s="42">
        <f t="shared" ref="K61:K63" si="15">+E61</f>
        <v>1700000</v>
      </c>
    </row>
    <row r="62" spans="2:11" ht="45" outlineLevel="1" x14ac:dyDescent="0.2">
      <c r="B62" s="20" t="s">
        <v>156</v>
      </c>
      <c r="C62" s="13" t="s">
        <v>157</v>
      </c>
      <c r="D62" s="13" t="s">
        <v>158</v>
      </c>
      <c r="E62" s="42">
        <v>10000000</v>
      </c>
      <c r="F62" s="42">
        <v>5000000</v>
      </c>
      <c r="G62" s="42">
        <f t="shared" si="14"/>
        <v>5000000</v>
      </c>
      <c r="H62" s="14">
        <f t="shared" si="13"/>
        <v>1</v>
      </c>
      <c r="I62" s="14"/>
      <c r="J62" s="14"/>
      <c r="K62" s="42">
        <f t="shared" si="15"/>
        <v>10000000</v>
      </c>
    </row>
    <row r="63" spans="2:11" ht="22.5" outlineLevel="1" x14ac:dyDescent="0.2">
      <c r="B63" s="20" t="s">
        <v>159</v>
      </c>
      <c r="C63" s="13" t="s">
        <v>160</v>
      </c>
      <c r="D63" s="13" t="s">
        <v>161</v>
      </c>
      <c r="E63" s="42">
        <v>16000000</v>
      </c>
      <c r="F63" s="42">
        <v>16000000</v>
      </c>
      <c r="G63" s="42">
        <f t="shared" si="14"/>
        <v>0</v>
      </c>
      <c r="H63" s="14">
        <f t="shared" si="13"/>
        <v>0</v>
      </c>
      <c r="I63" s="14"/>
      <c r="J63" s="14"/>
      <c r="K63" s="42">
        <f t="shared" si="15"/>
        <v>16000000</v>
      </c>
    </row>
    <row r="64" spans="2:11" ht="78.75" hidden="1" customHeight="1" outlineLevel="1" x14ac:dyDescent="0.2">
      <c r="B64" s="20" t="s">
        <v>162</v>
      </c>
      <c r="C64" s="13" t="s">
        <v>163</v>
      </c>
      <c r="D64" s="13" t="s">
        <v>164</v>
      </c>
      <c r="E64" s="42"/>
      <c r="F64" s="42"/>
      <c r="G64" s="42">
        <f t="shared" si="14"/>
        <v>0</v>
      </c>
      <c r="H64" s="14">
        <v>0</v>
      </c>
      <c r="I64" s="14"/>
      <c r="J64" s="14"/>
      <c r="K64" s="42"/>
    </row>
    <row r="65" spans="2:11" ht="57" hidden="1" customHeight="1" outlineLevel="1" x14ac:dyDescent="0.2">
      <c r="B65" s="32" t="s">
        <v>165</v>
      </c>
      <c r="C65" s="33" t="s">
        <v>166</v>
      </c>
      <c r="D65" s="33" t="s">
        <v>167</v>
      </c>
      <c r="E65" s="45"/>
      <c r="F65" s="45"/>
      <c r="G65" s="45">
        <f t="shared" si="14"/>
        <v>0</v>
      </c>
      <c r="H65" s="34">
        <v>0</v>
      </c>
      <c r="I65" s="34"/>
      <c r="J65" s="34"/>
      <c r="K65" s="45"/>
    </row>
    <row r="66" spans="2:11" ht="19.5" customHeight="1" outlineLevel="1" x14ac:dyDescent="0.2">
      <c r="B66" s="9">
        <v>9</v>
      </c>
      <c r="C66" s="10" t="s">
        <v>181</v>
      </c>
      <c r="D66" s="10"/>
      <c r="E66" s="41">
        <f>SUM(E67)</f>
        <v>0</v>
      </c>
      <c r="F66" s="41">
        <f>SUM(F67)</f>
        <v>426588.58</v>
      </c>
      <c r="G66" s="41">
        <f>SUM(G67)</f>
        <v>-426588.58</v>
      </c>
      <c r="H66" s="11">
        <f t="shared" si="13"/>
        <v>-1</v>
      </c>
      <c r="I66" s="11"/>
      <c r="J66" s="11"/>
      <c r="K66" s="41">
        <f>SUM(K67)</f>
        <v>0</v>
      </c>
    </row>
    <row r="67" spans="2:11" ht="45" outlineLevel="1" x14ac:dyDescent="0.2">
      <c r="B67" s="35" t="s">
        <v>182</v>
      </c>
      <c r="C67" s="36" t="s">
        <v>183</v>
      </c>
      <c r="D67" s="36" t="s">
        <v>184</v>
      </c>
      <c r="E67" s="46"/>
      <c r="F67" s="46">
        <v>426588.58</v>
      </c>
      <c r="G67" s="46">
        <f t="shared" ref="G67" si="16">+E67-F67</f>
        <v>-426588.58</v>
      </c>
      <c r="H67" s="37">
        <f t="shared" si="13"/>
        <v>-1</v>
      </c>
      <c r="I67" s="37"/>
      <c r="J67" s="37"/>
      <c r="K67" s="46">
        <f>+E67</f>
        <v>0</v>
      </c>
    </row>
    <row r="68" spans="2:11" x14ac:dyDescent="0.2">
      <c r="B68" s="15"/>
      <c r="C68" s="16" t="s">
        <v>169</v>
      </c>
      <c r="D68" s="16"/>
      <c r="E68" s="43">
        <f>+E6+E25+E44+E56+E59+E66</f>
        <v>1562942018.8799996</v>
      </c>
      <c r="F68" s="43">
        <f>+F6+F25+F44+F56+F59+F66</f>
        <v>1550948334.4399998</v>
      </c>
      <c r="G68" s="43">
        <f>+G6+G25+G44+G56+G59+G67</f>
        <v>11993684.440000011</v>
      </c>
      <c r="H68" s="17">
        <f>+E68/F68-1</f>
        <v>7.7331295786395859E-3</v>
      </c>
      <c r="I68" s="17"/>
      <c r="J68" s="17"/>
      <c r="K68" s="43">
        <f>+K6+K25+K44+K56+K59+K66</f>
        <v>1562942018.8799996</v>
      </c>
    </row>
    <row r="70" spans="2:11" x14ac:dyDescent="0.2">
      <c r="C70" s="30" t="s">
        <v>168</v>
      </c>
      <c r="E70" s="25"/>
      <c r="F70" s="25"/>
      <c r="G70" s="25"/>
      <c r="H70" s="26"/>
      <c r="I70" s="26"/>
      <c r="J70" s="26"/>
      <c r="K70" s="25"/>
    </row>
    <row r="71" spans="2:11" x14ac:dyDescent="0.2">
      <c r="C71" s="31"/>
      <c r="E71" s="27"/>
      <c r="F71" s="27"/>
      <c r="G71" s="27"/>
      <c r="H71" s="28"/>
      <c r="I71" s="28"/>
      <c r="J71" s="28"/>
      <c r="K71" s="27"/>
    </row>
    <row r="73" spans="2:11" x14ac:dyDescent="0.2">
      <c r="C73" s="24" t="s">
        <v>188</v>
      </c>
      <c r="E73" s="27"/>
      <c r="F73" s="27"/>
      <c r="G73" s="27"/>
      <c r="K73" s="27"/>
    </row>
    <row r="75" spans="2:11" x14ac:dyDescent="0.2">
      <c r="E75" s="27"/>
      <c r="F75" s="27"/>
      <c r="G75" s="27"/>
      <c r="H75" s="28"/>
      <c r="I75" s="28"/>
      <c r="J75" s="28"/>
      <c r="K75" s="27"/>
    </row>
    <row r="77" spans="2:11" x14ac:dyDescent="0.2">
      <c r="H77" s="29"/>
      <c r="I77" s="29"/>
      <c r="J77" s="29"/>
    </row>
    <row r="78" spans="2:11" x14ac:dyDescent="0.2">
      <c r="E78" s="25"/>
      <c r="F78" s="25"/>
      <c r="G78" s="25"/>
      <c r="H78" s="26"/>
      <c r="I78" s="26"/>
      <c r="J78" s="26"/>
      <c r="K78" s="25"/>
    </row>
  </sheetData>
  <sheetProtection algorithmName="SHA-512" hashValue="fPlLt1fJKxR/dMZsCh/DKfwD3+5la4qTzv6fsVcKw83RZhz92h7JLUqAK371G1Dw4T5FvDRzC9xRDH92QMqXTg==" saltValue="8d9fn5mrCLKxxjSwa3fpcg==" spinCount="100000" sheet="1" objects="1" scenarios="1"/>
  <autoFilter ref="B5:H65" xr:uid="{00000000-0009-0000-0000-000001000000}"/>
  <mergeCells count="2">
    <mergeCell ref="B2:H2"/>
    <mergeCell ref="B3:H3"/>
  </mergeCells>
  <dataValidations count="1">
    <dataValidation allowBlank="1" showInputMessage="1" showErrorMessage="1" error="El documento tiene habilitado la columna &quot;I&quot; para que pueda agregar las observaciones. Gracias" prompt="El documento tiene habilitado la columna &quot;I&quot; para que pueda agregar las observaciones. Gracias" sqref="B66:H67 K66:K67" xr:uid="{4523211A-2FE6-4051-B1BF-C63565AC4267}"/>
  </dataValidations>
  <printOptions horizontalCentered="1"/>
  <pageMargins left="0.47244094488188981" right="0.27559055118110237" top="0.15748031496062992" bottom="0.43307086614173229" header="0" footer="0"/>
  <pageSetup scale="55" firstPageNumber="54" fitToHeight="0" orientation="portrait" useFirstPageNumber="1" r:id="rId1"/>
  <headerFooter alignWithMargins="0">
    <oddFooter>&amp;R&amp;12 &amp;P</oddFooter>
  </headerFooter>
  <ignoredErrors>
    <ignoredError sqref="E69:F70" formulaRange="1"/>
    <ignoredError sqref="G61:G65 G57 G69:G70" formula="1" formulaRange="1"/>
    <ignoredError sqref="H25 H44 H56 H59:H60 H68:H70" evalError="1" formula="1" formulaRange="1"/>
    <ignoredError sqref="H6 H71:H72" evalError="1"/>
    <ignoredError sqref="B56 B6" numberStoredAsText="1"/>
    <ignoredError sqref="G56 G59 G25 G44"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ciones" ma:contentTypeID="0x010100C1BE8F4CE8CB2A478C59280E0A0F46A8003B16410B4911AE499F450FC4955F152A" ma:contentTypeVersion="6" ma:contentTypeDescription="" ma:contentTypeScope="" ma:versionID="e7d7c147142c01d9746126f5bc5a835b">
  <xsd:schema xmlns:xsd="http://www.w3.org/2001/XMLSchema" xmlns:xs="http://www.w3.org/2001/XMLSchema" xmlns:p="http://schemas.microsoft.com/office/2006/metadata/properties" xmlns:ns2="b9fc4df0-8f56-46e7-b005-54afe0044df7" xmlns:ns3="211c70d9-4193-46ac-bcce-06c2a86648e5" targetNamespace="http://schemas.microsoft.com/office/2006/metadata/properties" ma:root="true" ma:fieldsID="31cad28d8032b1f376e98bb48a52d7e6" ns2:_="" ns3:_="">
    <xsd:import namespace="b9fc4df0-8f56-46e7-b005-54afe0044df7"/>
    <xsd:import namespace="211c70d9-4193-46ac-bcce-06c2a86648e5"/>
    <xsd:element name="properties">
      <xsd:complexType>
        <xsd:sequence>
          <xsd:element name="documentManagement">
            <xsd:complexType>
              <xsd:all>
                <xsd:element ref="ns2:FechaPublicacionDocumento" minOccurs="0"/>
                <xsd:element ref="ns3:SharedWithUsers" minOccurs="0"/>
                <xsd:element ref="ns2:ContenidoMultilineaHTML"/>
                <xsd:element ref="ns2:TipoConteni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c4df0-8f56-46e7-b005-54afe0044df7" elementFormDefault="qualified">
    <xsd:import namespace="http://schemas.microsoft.com/office/2006/documentManagement/types"/>
    <xsd:import namespace="http://schemas.microsoft.com/office/infopath/2007/PartnerControls"/>
    <xsd:element name="FechaPublicacionDocumento" ma:index="8" nillable="true" ma:displayName="FechaPublicacionDocumento" ma:description="" ma:format="DateOnly" ma:internalName="FechaPublicacionDocumento">
      <xsd:simpleType>
        <xsd:restriction base="dms:DateTime"/>
      </xsd:simpleType>
    </xsd:element>
    <xsd:element name="ContenidoMultilineaHTML" ma:index="10" ma:displayName="ContenidoMultilineaHTML" ma:description="" ma:internalName="ContenidoMultilineaHTML">
      <xsd:simpleType>
        <xsd:restriction base="dms:Unknown"/>
      </xsd:simpleType>
    </xsd:element>
    <xsd:element name="TipoContenido" ma:index="11" nillable="true" ma:displayName="TipoContenido" ma:list="{ec55f565-d8ce-4d28-9f5f-877c6e6feccc}" ma:internalName="TipoContenido" ma:showField="Title" ma:web="b9fc4df0-8f56-46e7-b005-54afe0044df7">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211c70d9-4193-46ac-bcce-06c2a86648e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PublicacionDocumento xmlns="b9fc4df0-8f56-46e7-b005-54afe0044df7">2021-09-02T06:00:00+00:00</FechaPublicacionDocumento>
    <TipoContenido xmlns="b9fc4df0-8f56-46e7-b005-54afe0044df7">2</TipoContenido>
    <ContenidoMultilineaHTML xmlns="b9fc4df0-8f56-46e7-b005-54afe0044df7">&lt;p&gt;​Presupuesto 2022 CONASSIF matríz de observaciones​&lt;br&gt;&lt;/p&gt;</ContenidoMultilineaHTML>
  </documentManagement>
</p:properties>
</file>

<file path=customXml/itemProps1.xml><?xml version="1.0" encoding="utf-8"?>
<ds:datastoreItem xmlns:ds="http://schemas.openxmlformats.org/officeDocument/2006/customXml" ds:itemID="{400D3661-3303-4704-B9B7-6C2200D6E573}"/>
</file>

<file path=customXml/itemProps2.xml><?xml version="1.0" encoding="utf-8"?>
<ds:datastoreItem xmlns:ds="http://schemas.openxmlformats.org/officeDocument/2006/customXml" ds:itemID="{FE8DF3C8-0E5E-4C7C-A91C-60B360A9882C}"/>
</file>

<file path=customXml/itemProps3.xml><?xml version="1.0" encoding="utf-8"?>
<ds:datastoreItem xmlns:ds="http://schemas.openxmlformats.org/officeDocument/2006/customXml" ds:itemID="{B7F56103-F539-4C4C-9661-DBF852F72B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2022</vt:lpstr>
      <vt:lpstr>'PRESUPUESTO 2022'!Área_de_impresión</vt:lpstr>
      <vt:lpstr>'PRESUPUESTO 2022'!Títulos_a_imprimir</vt:lpstr>
    </vt:vector>
  </TitlesOfParts>
  <Company>Banco Central de Costa 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2022 CONASSIF matríz de observaciones</dc:title>
  <dc:creator>FERNANDEZ VARGAS VALERIA</dc:creator>
  <cp:lastModifiedBy>SOLANO LOPEZ WILBERTH FRANCISCO</cp:lastModifiedBy>
  <dcterms:created xsi:type="dcterms:W3CDTF">2020-07-21T18:06:29Z</dcterms:created>
  <dcterms:modified xsi:type="dcterms:W3CDTF">2021-09-02T16:21:45Z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0x010100C1BE8F4CE8CB2A478C59280E0A0F46A8003B16410B4911AE499F450FC4955F152A</vt:lpwstr>
  </property>
</Properties>
</file>