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bra3\PersonalesSUGESE$\solanolw\2021\Presupuesto\"/>
    </mc:Choice>
  </mc:AlternateContent>
  <bookViews>
    <workbookView xWindow="30" yWindow="630" windowWidth="20460" windowHeight="10890" tabRatio="751" firstSheet="1" activeTab="1"/>
  </bookViews>
  <sheets>
    <sheet name="Presupuesto Detallado)" sheetId="18" state="hidden" r:id="rId1"/>
    <sheet name="Observaciones recibidas" sheetId="20" r:id="rId2"/>
    <sheet name="Principales Rubros BCCR" sheetId="19" state="hidden" r:id="rId3"/>
  </sheets>
  <definedNames>
    <definedName name="_xlnm._FilterDatabase" localSheetId="1" hidden="1">'Observaciones recibidas'!$B$5:$J$69</definedName>
    <definedName name="_xlnm._FilterDatabase" localSheetId="2" hidden="1">'Principales Rubros BCCR'!$B$6:$L$79</definedName>
    <definedName name="_xlnm.Print_Area" localSheetId="1">'Observaciones recibidas'!$B$6:$G$74</definedName>
    <definedName name="_xlnm.Print_Area" localSheetId="0">'Presupuesto Detallado)'!$A$7:$I$225</definedName>
    <definedName name="_xlnm.Print_Area" localSheetId="2">'Principales Rubros BCCR'!$B$7:$I$80</definedName>
    <definedName name="base" localSheetId="1">#REF!</definedName>
    <definedName name="base" localSheetId="2">#REF!</definedName>
    <definedName name="base">#REF!</definedName>
    <definedName name="pro" localSheetId="1">#REF!</definedName>
    <definedName name="pro" localSheetId="2">#REF!</definedName>
    <definedName name="pro">#REF!</definedName>
    <definedName name="_xlnm.Print_Titles" localSheetId="1">'Observaciones recibidas'!$1:$5</definedName>
    <definedName name="_xlnm.Print_Titles" localSheetId="0">'Presupuesto Detallado)'!$1:$6</definedName>
    <definedName name="_xlnm.Print_Titles" localSheetId="2">'Principales Rubros BCCR'!$1:$6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9" i="19" l="1"/>
  <c r="H79" i="19"/>
  <c r="I78" i="19"/>
  <c r="H78" i="19"/>
  <c r="I77" i="19"/>
  <c r="H77" i="19"/>
  <c r="I76" i="19"/>
  <c r="H76" i="19"/>
  <c r="I75" i="19"/>
  <c r="H75" i="19"/>
  <c r="I74" i="19"/>
  <c r="H74" i="19"/>
  <c r="H73" i="19" s="1"/>
  <c r="G73" i="19"/>
  <c r="I73" i="19" s="1"/>
  <c r="F73" i="19"/>
  <c r="I72" i="19"/>
  <c r="H72" i="19"/>
  <c r="H69" i="19" s="1"/>
  <c r="I71" i="19"/>
  <c r="H71" i="19"/>
  <c r="I70" i="19"/>
  <c r="H70" i="19"/>
  <c r="G69" i="19"/>
  <c r="F69" i="19"/>
  <c r="I69" i="19" s="1"/>
  <c r="I68" i="19"/>
  <c r="H68" i="19"/>
  <c r="I67" i="19"/>
  <c r="H67" i="19"/>
  <c r="I66" i="19"/>
  <c r="H66" i="19"/>
  <c r="I65" i="19"/>
  <c r="H65" i="19"/>
  <c r="I64" i="19"/>
  <c r="H64" i="19"/>
  <c r="I63" i="19"/>
  <c r="H63" i="19"/>
  <c r="I62" i="19"/>
  <c r="H62" i="19"/>
  <c r="I61" i="19"/>
  <c r="H61" i="19"/>
  <c r="I60" i="19"/>
  <c r="H60" i="19"/>
  <c r="I59" i="19"/>
  <c r="H59" i="19"/>
  <c r="I58" i="19"/>
  <c r="H58" i="19"/>
  <c r="I57" i="19"/>
  <c r="H57" i="19"/>
  <c r="I56" i="19"/>
  <c r="H56" i="19"/>
  <c r="I55" i="19"/>
  <c r="H55" i="19"/>
  <c r="I54" i="19"/>
  <c r="H54" i="19"/>
  <c r="I53" i="19"/>
  <c r="H53" i="19"/>
  <c r="G53" i="19"/>
  <c r="F53" i="19"/>
  <c r="I52" i="19"/>
  <c r="H52" i="19"/>
  <c r="I51" i="19"/>
  <c r="H51" i="19"/>
  <c r="I50" i="19"/>
  <c r="H50" i="19"/>
  <c r="I49" i="19"/>
  <c r="H49" i="19"/>
  <c r="I48" i="19"/>
  <c r="H48" i="19"/>
  <c r="I47" i="19"/>
  <c r="H47" i="19"/>
  <c r="I46" i="19"/>
  <c r="H46" i="19"/>
  <c r="I45" i="19"/>
  <c r="H45" i="19"/>
  <c r="I44" i="19"/>
  <c r="H44" i="19"/>
  <c r="I43" i="19"/>
  <c r="H43" i="19"/>
  <c r="I42" i="19"/>
  <c r="H42" i="19"/>
  <c r="I41" i="19"/>
  <c r="H41" i="19"/>
  <c r="I40" i="19"/>
  <c r="H40" i="19"/>
  <c r="I39" i="19"/>
  <c r="H39" i="19"/>
  <c r="I38" i="19"/>
  <c r="H38" i="19"/>
  <c r="I37" i="19"/>
  <c r="H37" i="19"/>
  <c r="I36" i="19"/>
  <c r="H36" i="19"/>
  <c r="I35" i="19"/>
  <c r="H35" i="19"/>
  <c r="I34" i="19"/>
  <c r="H34" i="19"/>
  <c r="I33" i="19"/>
  <c r="H33" i="19"/>
  <c r="I32" i="19"/>
  <c r="H32" i="19"/>
  <c r="I31" i="19"/>
  <c r="H31" i="19"/>
  <c r="I30" i="19"/>
  <c r="H30" i="19"/>
  <c r="I29" i="19"/>
  <c r="H29" i="19"/>
  <c r="I28" i="19"/>
  <c r="H28" i="19"/>
  <c r="I27" i="19"/>
  <c r="H27" i="19"/>
  <c r="I26" i="19"/>
  <c r="H26" i="19"/>
  <c r="G26" i="19"/>
  <c r="F26" i="19"/>
  <c r="I25" i="19"/>
  <c r="H25" i="19"/>
  <c r="I24" i="19"/>
  <c r="H24" i="19"/>
  <c r="I23" i="19"/>
  <c r="H23" i="19"/>
  <c r="I22" i="19"/>
  <c r="H22" i="19"/>
  <c r="I21" i="19"/>
  <c r="H21" i="19"/>
  <c r="I20" i="19"/>
  <c r="H20" i="19"/>
  <c r="I19" i="19"/>
  <c r="H19" i="19"/>
  <c r="I18" i="19"/>
  <c r="H18" i="19"/>
  <c r="I17" i="19"/>
  <c r="H17" i="19"/>
  <c r="I16" i="19"/>
  <c r="H16" i="19"/>
  <c r="I15" i="19"/>
  <c r="H15" i="19"/>
  <c r="I14" i="19"/>
  <c r="H14" i="19"/>
  <c r="I13" i="19"/>
  <c r="H13" i="19"/>
  <c r="I12" i="19"/>
  <c r="H12" i="19"/>
  <c r="I11" i="19"/>
  <c r="H11" i="19"/>
  <c r="I10" i="19"/>
  <c r="H10" i="19"/>
  <c r="I9" i="19"/>
  <c r="H9" i="19"/>
  <c r="I8" i="19"/>
  <c r="H8" i="19"/>
  <c r="I7" i="19"/>
  <c r="H7" i="19"/>
  <c r="G7" i="19"/>
  <c r="F7" i="19"/>
  <c r="J69" i="20"/>
  <c r="G69" i="20"/>
  <c r="F69" i="20"/>
  <c r="J68" i="20"/>
  <c r="G68" i="20"/>
  <c r="F68" i="20"/>
  <c r="J67" i="20"/>
  <c r="G67" i="20"/>
  <c r="F67" i="20"/>
  <c r="J66" i="20"/>
  <c r="G66" i="20"/>
  <c r="F66" i="20"/>
  <c r="J65" i="20"/>
  <c r="G65" i="20"/>
  <c r="F65" i="20"/>
  <c r="J64" i="20"/>
  <c r="G64" i="20"/>
  <c r="F64" i="20"/>
  <c r="E63" i="20"/>
  <c r="D63" i="20"/>
  <c r="J62" i="20"/>
  <c r="J60" i="20" s="1"/>
  <c r="G62" i="20"/>
  <c r="F62" i="20"/>
  <c r="J61" i="20"/>
  <c r="G61" i="20"/>
  <c r="F61" i="20"/>
  <c r="E60" i="20"/>
  <c r="D60" i="20"/>
  <c r="J59" i="20"/>
  <c r="G59" i="20"/>
  <c r="F59" i="20"/>
  <c r="J58" i="20"/>
  <c r="G58" i="20"/>
  <c r="F58" i="20"/>
  <c r="J57" i="20"/>
  <c r="G57" i="20"/>
  <c r="F57" i="20"/>
  <c r="J56" i="20"/>
  <c r="G56" i="20"/>
  <c r="F56" i="20"/>
  <c r="J55" i="20"/>
  <c r="G55" i="20"/>
  <c r="F55" i="20"/>
  <c r="J54" i="20"/>
  <c r="G54" i="20"/>
  <c r="F54" i="20"/>
  <c r="J53" i="20"/>
  <c r="G53" i="20"/>
  <c r="F53" i="20"/>
  <c r="J52" i="20"/>
  <c r="G52" i="20"/>
  <c r="F52" i="20"/>
  <c r="J51" i="20"/>
  <c r="F51" i="20"/>
  <c r="J50" i="20"/>
  <c r="G50" i="20"/>
  <c r="F50" i="20"/>
  <c r="J49" i="20"/>
  <c r="F49" i="20"/>
  <c r="J48" i="20"/>
  <c r="G48" i="20"/>
  <c r="F48" i="20"/>
  <c r="E47" i="20"/>
  <c r="G47" i="20" s="1"/>
  <c r="D47" i="20"/>
  <c r="J46" i="20"/>
  <c r="G46" i="20"/>
  <c r="F46" i="20"/>
  <c r="J45" i="20"/>
  <c r="F45" i="20"/>
  <c r="J44" i="20"/>
  <c r="G44" i="20"/>
  <c r="F44" i="20"/>
  <c r="J43" i="20"/>
  <c r="G43" i="20"/>
  <c r="F43" i="20"/>
  <c r="J42" i="20"/>
  <c r="G42" i="20"/>
  <c r="F42" i="20"/>
  <c r="J41" i="20"/>
  <c r="G41" i="20"/>
  <c r="F41" i="20"/>
  <c r="J40" i="20"/>
  <c r="G40" i="20"/>
  <c r="F40" i="20"/>
  <c r="J39" i="20"/>
  <c r="G39" i="20"/>
  <c r="F39" i="20"/>
  <c r="J38" i="20"/>
  <c r="G38" i="20"/>
  <c r="F38" i="20"/>
  <c r="J37" i="20"/>
  <c r="G37" i="20"/>
  <c r="F37" i="20"/>
  <c r="J36" i="20"/>
  <c r="G36" i="20"/>
  <c r="F36" i="20"/>
  <c r="J35" i="20"/>
  <c r="G35" i="20"/>
  <c r="F35" i="20"/>
  <c r="J34" i="20"/>
  <c r="G34" i="20"/>
  <c r="F34" i="20"/>
  <c r="J33" i="20"/>
  <c r="G33" i="20"/>
  <c r="F33" i="20"/>
  <c r="J32" i="20"/>
  <c r="G32" i="20"/>
  <c r="F32" i="20"/>
  <c r="J31" i="20"/>
  <c r="G31" i="20"/>
  <c r="F31" i="20"/>
  <c r="J30" i="20"/>
  <c r="G30" i="20"/>
  <c r="F30" i="20"/>
  <c r="J29" i="20"/>
  <c r="G29" i="20"/>
  <c r="F29" i="20"/>
  <c r="J28" i="20"/>
  <c r="G28" i="20"/>
  <c r="F28" i="20"/>
  <c r="J27" i="20"/>
  <c r="G27" i="20"/>
  <c r="F27" i="20"/>
  <c r="J26" i="20"/>
  <c r="G26" i="20"/>
  <c r="F26" i="20"/>
  <c r="J25" i="20"/>
  <c r="J24" i="20" s="1"/>
  <c r="G25" i="20"/>
  <c r="F25" i="20"/>
  <c r="E24" i="20"/>
  <c r="D24" i="20"/>
  <c r="J23" i="20"/>
  <c r="G23" i="20"/>
  <c r="F23" i="20"/>
  <c r="J22" i="20"/>
  <c r="G22" i="20"/>
  <c r="F22" i="20"/>
  <c r="J21" i="20"/>
  <c r="G21" i="20"/>
  <c r="F21" i="20"/>
  <c r="J20" i="20"/>
  <c r="G20" i="20"/>
  <c r="F20" i="20"/>
  <c r="J19" i="20"/>
  <c r="G19" i="20"/>
  <c r="F19" i="20"/>
  <c r="J18" i="20"/>
  <c r="G18" i="20"/>
  <c r="F18" i="20"/>
  <c r="J17" i="20"/>
  <c r="G17" i="20"/>
  <c r="F17" i="20"/>
  <c r="J16" i="20"/>
  <c r="G16" i="20"/>
  <c r="F16" i="20"/>
  <c r="J15" i="20"/>
  <c r="G15" i="20"/>
  <c r="F15" i="20"/>
  <c r="J14" i="20"/>
  <c r="G14" i="20"/>
  <c r="F14" i="20"/>
  <c r="J13" i="20"/>
  <c r="G13" i="20"/>
  <c r="F13" i="20"/>
  <c r="J12" i="20"/>
  <c r="G12" i="20"/>
  <c r="F12" i="20"/>
  <c r="J11" i="20"/>
  <c r="G11" i="20"/>
  <c r="F11" i="20"/>
  <c r="J10" i="20"/>
  <c r="G10" i="20"/>
  <c r="F10" i="20"/>
  <c r="J9" i="20"/>
  <c r="G9" i="20"/>
  <c r="F9" i="20"/>
  <c r="J8" i="20"/>
  <c r="G8" i="20"/>
  <c r="F8" i="20"/>
  <c r="J7" i="20"/>
  <c r="G7" i="20"/>
  <c r="G6" i="20" s="1"/>
  <c r="F7" i="20"/>
  <c r="E6" i="20"/>
  <c r="D6" i="20"/>
  <c r="G219" i="18"/>
  <c r="H217" i="18" s="1"/>
  <c r="H214" i="18"/>
  <c r="G210" i="18"/>
  <c r="H208" i="18"/>
  <c r="G204" i="18"/>
  <c r="H202" i="18" s="1"/>
  <c r="I200" i="18" s="1"/>
  <c r="G197" i="18"/>
  <c r="H195" i="18" s="1"/>
  <c r="G188" i="18"/>
  <c r="H183" i="18" s="1"/>
  <c r="I181" i="18" s="1"/>
  <c r="H170" i="18"/>
  <c r="H165" i="18"/>
  <c r="H156" i="18"/>
  <c r="H152" i="18"/>
  <c r="H146" i="18"/>
  <c r="I144" i="18"/>
  <c r="H140" i="18"/>
  <c r="H137" i="18"/>
  <c r="G128" i="18"/>
  <c r="H126" i="18" s="1"/>
  <c r="G116" i="18"/>
  <c r="H114" i="18" s="1"/>
  <c r="G111" i="18"/>
  <c r="H109" i="18"/>
  <c r="G106" i="18"/>
  <c r="G104" i="18"/>
  <c r="G101" i="18"/>
  <c r="H99" i="18" s="1"/>
  <c r="G94" i="18"/>
  <c r="G91" i="18"/>
  <c r="H85" i="18" s="1"/>
  <c r="G81" i="18"/>
  <c r="H75" i="18" s="1"/>
  <c r="G77" i="18"/>
  <c r="G67" i="18"/>
  <c r="G64" i="18"/>
  <c r="G62" i="18"/>
  <c r="H60" i="18" s="1"/>
  <c r="I51" i="18" s="1"/>
  <c r="H53" i="18"/>
  <c r="H47" i="18"/>
  <c r="H40" i="18"/>
  <c r="H32" i="18"/>
  <c r="G27" i="18"/>
  <c r="G24" i="18"/>
  <c r="H21" i="18" s="1"/>
  <c r="G18" i="18"/>
  <c r="G16" i="18"/>
  <c r="H14" i="18" s="1"/>
  <c r="G11" i="18"/>
  <c r="H9" i="18"/>
  <c r="J63" i="20" l="1"/>
  <c r="E70" i="20"/>
  <c r="G24" i="20"/>
  <c r="F24" i="20"/>
  <c r="G60" i="20"/>
  <c r="D70" i="20"/>
  <c r="F60" i="20"/>
  <c r="G63" i="20"/>
  <c r="F6" i="20"/>
  <c r="J6" i="20"/>
  <c r="J47" i="20"/>
  <c r="F63" i="20"/>
  <c r="F47" i="20"/>
  <c r="I7" i="18"/>
  <c r="I225" i="18" s="1"/>
  <c r="F70" i="20" l="1"/>
  <c r="J70" i="20"/>
</calcChain>
</file>

<file path=xl/sharedStrings.xml><?xml version="1.0" encoding="utf-8"?>
<sst xmlns="http://schemas.openxmlformats.org/spreadsheetml/2006/main" count="811" uniqueCount="446">
  <si>
    <t>Seguro de daños</t>
  </si>
  <si>
    <t>CAPACITACIÓN Y PROTOCOLO</t>
  </si>
  <si>
    <t>1.07.01</t>
  </si>
  <si>
    <t>Actividades de capacitación</t>
  </si>
  <si>
    <t>Alquiler de equipo, sala o local para capacitación</t>
  </si>
  <si>
    <t xml:space="preserve">Alimentación para participantes en eventos de capacitación </t>
  </si>
  <si>
    <t>Contrataciones de instructores y de personal de apoyo</t>
  </si>
  <si>
    <t>Suscripciones a congresos, seminarios y similares</t>
  </si>
  <si>
    <t>1.07.02</t>
  </si>
  <si>
    <t xml:space="preserve">Actividades protocolarias y sociales </t>
  </si>
  <si>
    <t>1.07.03</t>
  </si>
  <si>
    <t>Gastos de representación institucional</t>
  </si>
  <si>
    <t>Superintendente</t>
  </si>
  <si>
    <t>MANTENIMIENTO Y REPARACIÓN</t>
  </si>
  <si>
    <t>1.08.01</t>
  </si>
  <si>
    <t xml:space="preserve">Mantenimiento de edificios y locales </t>
  </si>
  <si>
    <t>1.08.05</t>
  </si>
  <si>
    <t xml:space="preserve">Mantenimiento y reparación de equipo de transporte </t>
  </si>
  <si>
    <t>1.08.07</t>
  </si>
  <si>
    <t xml:space="preserve">Mantenimiento y reparación de equipo y mobiliario de oficina </t>
  </si>
  <si>
    <t>1.08.08</t>
  </si>
  <si>
    <t>Mantenimiento y reparación de equipo de cómputo y  sistemas de información</t>
  </si>
  <si>
    <t>SERVICIOS DIVERSOS</t>
  </si>
  <si>
    <t>1.99.99</t>
  </si>
  <si>
    <t>Otros servicios no especificados</t>
  </si>
  <si>
    <t xml:space="preserve">MATERIALES Y SUMINISTROS </t>
  </si>
  <si>
    <t>2 .01</t>
  </si>
  <si>
    <t xml:space="preserve">PRODUCTOS QUÍMICOS Y CONEXOS </t>
  </si>
  <si>
    <t>2.01.01</t>
  </si>
  <si>
    <t>Combustibles y lubricantes</t>
  </si>
  <si>
    <t>2.01.02</t>
  </si>
  <si>
    <t>Productos farmacéuticos y medicinales</t>
  </si>
  <si>
    <t>2.01.04</t>
  </si>
  <si>
    <t>Tintas, pinturas y diluyentes</t>
  </si>
  <si>
    <t>ALIMENTOS Y PRODUCTOS AGROPECUARIOS</t>
  </si>
  <si>
    <t>2.02.03</t>
  </si>
  <si>
    <t>Alimentos y bebidas</t>
  </si>
  <si>
    <t xml:space="preserve">MATERIALES Y PRODUCTOS DE USO EN LA CONSTRUCCIÓN Y MANTENIMIENTO </t>
  </si>
  <si>
    <t>2.03.01</t>
  </si>
  <si>
    <t xml:space="preserve">Materiales y productos metálicos </t>
  </si>
  <si>
    <t>2.03.02</t>
  </si>
  <si>
    <t>Materiales y productos minerales y asfálticos</t>
  </si>
  <si>
    <t>2.03.03</t>
  </si>
  <si>
    <t>Madera y sus derivados</t>
  </si>
  <si>
    <t>2.03.04</t>
  </si>
  <si>
    <t>Materiales y productos eléctricos, telefónicos y de cómputo</t>
  </si>
  <si>
    <t>2.03.99</t>
  </si>
  <si>
    <t xml:space="preserve">Otros materiales y productos de uso en la construcción </t>
  </si>
  <si>
    <t>HERRAMIENTAS, REPUESTOS Y ACCESORIOS</t>
  </si>
  <si>
    <t>2.04.01</t>
  </si>
  <si>
    <t>Herramientas e instrumentos</t>
  </si>
  <si>
    <t>2.04.02</t>
  </si>
  <si>
    <t>Repuestos y accesorios</t>
  </si>
  <si>
    <t>ÚTILES,  MATERIALES Y  SUMINISTROS DIVERSOS</t>
  </si>
  <si>
    <t>2.99.01</t>
  </si>
  <si>
    <t xml:space="preserve">Útiles y materiales de oficina y cómputo </t>
  </si>
  <si>
    <t>2.99.03</t>
  </si>
  <si>
    <t xml:space="preserve">Productos de papel, cartón e impresos </t>
  </si>
  <si>
    <t xml:space="preserve">0.03.99  </t>
  </si>
  <si>
    <t>Otros incentivos salariales</t>
  </si>
  <si>
    <t>0.03.04</t>
  </si>
  <si>
    <t>2.99.04</t>
  </si>
  <si>
    <t>Textiles y vestuario</t>
  </si>
  <si>
    <t>2.99.05</t>
  </si>
  <si>
    <t xml:space="preserve">Útiles y materiales de limpieza </t>
  </si>
  <si>
    <t>2.99.07</t>
  </si>
  <si>
    <t xml:space="preserve">Útiles y materiales de cocina y comedor </t>
  </si>
  <si>
    <t>2.99.99</t>
  </si>
  <si>
    <t>Otros útiles, materiales y suministros</t>
  </si>
  <si>
    <t xml:space="preserve">BIENES DURADEROS </t>
  </si>
  <si>
    <t>MAQUINARIA, EQUIPO Y MOBILIARIO</t>
  </si>
  <si>
    <t>5.01.02</t>
  </si>
  <si>
    <t xml:space="preserve">Equipo de transporte </t>
  </si>
  <si>
    <t>5.01.04</t>
  </si>
  <si>
    <t xml:space="preserve">Equipo y mobiliario de oficina </t>
  </si>
  <si>
    <t>5.01.05</t>
  </si>
  <si>
    <t xml:space="preserve">Equipo y programas de  cómputo </t>
  </si>
  <si>
    <t>Hardware</t>
  </si>
  <si>
    <t>Software (compra de paquetes elaborados)</t>
  </si>
  <si>
    <t>5.01.06</t>
  </si>
  <si>
    <t xml:space="preserve">Equipo sanitario, de laboratorio e investigación </t>
  </si>
  <si>
    <t>5.01.07</t>
  </si>
  <si>
    <t xml:space="preserve">Equipo y mobiliario educacional, deportivo y recreativo </t>
  </si>
  <si>
    <t>5.01.99</t>
  </si>
  <si>
    <t xml:space="preserve">Maquinaria y equipo diverso </t>
  </si>
  <si>
    <t xml:space="preserve">TRANSFERENCIAS CORRIENTES </t>
  </si>
  <si>
    <t>TRANSFERENCIAS CORRIENTES A PERSONAS</t>
  </si>
  <si>
    <t>6.02.01</t>
  </si>
  <si>
    <t xml:space="preserve">Becas a funcionarios  </t>
  </si>
  <si>
    <t>Capacitación en territorio nacional</t>
  </si>
  <si>
    <t>PRESTACIONES</t>
  </si>
  <si>
    <t>6.03.01</t>
  </si>
  <si>
    <t>Preaviso y cesantía</t>
  </si>
  <si>
    <t>6.03.99</t>
  </si>
  <si>
    <t>Otras prestaciones a terceras personas</t>
  </si>
  <si>
    <t>TRANSFERENCIAS CORRIENTES AL SECTOR EXTERNO</t>
  </si>
  <si>
    <t>6.07.01</t>
  </si>
  <si>
    <t>Transferencias corrientes a organismos internacionales</t>
  </si>
  <si>
    <t>Conferencia internacional de la Seguridad Social (CISS)</t>
  </si>
  <si>
    <t>Servicio de Telecomunicaciones</t>
  </si>
  <si>
    <t>Información</t>
  </si>
  <si>
    <t>Seguros, reaseguros y otras obligaciones</t>
  </si>
  <si>
    <t>Becas a funcionarios</t>
  </si>
  <si>
    <t>Asociación internacional de Organismos de Supervisión (AIOS)</t>
  </si>
  <si>
    <t>Organismo Internacional de Sistemas de Pensiones (IOPS)</t>
  </si>
  <si>
    <t>REMUNERACIONES</t>
  </si>
  <si>
    <t>SERVICIOS</t>
  </si>
  <si>
    <t>BIENES DURADEROS</t>
  </si>
  <si>
    <t>CÓDIGO</t>
  </si>
  <si>
    <t>OBJETO DEL GASTO</t>
  </si>
  <si>
    <t>CUENTA</t>
  </si>
  <si>
    <t>TOTAL</t>
  </si>
  <si>
    <t>Salario escolar</t>
  </si>
  <si>
    <t>Tiempo extraordinario</t>
  </si>
  <si>
    <t>MATERIALES Y SUMINISTROS</t>
  </si>
  <si>
    <t>TRANSFERENCIAS CORRIENTES</t>
  </si>
  <si>
    <t>Prestaciones legales</t>
  </si>
  <si>
    <t>Otros alquileres</t>
  </si>
  <si>
    <t>Impresión, encuadernación y otros</t>
  </si>
  <si>
    <t>Servicio de agua y alcantarillado</t>
  </si>
  <si>
    <t>5</t>
  </si>
  <si>
    <t>Otros</t>
  </si>
  <si>
    <t>Otros servicios</t>
  </si>
  <si>
    <t>Subsidio por incapacidades</t>
  </si>
  <si>
    <t>Cuotas a Organismos Internacionales</t>
  </si>
  <si>
    <t>Prohibición</t>
  </si>
  <si>
    <t>0</t>
  </si>
  <si>
    <t xml:space="preserve">REMUNERACIONES </t>
  </si>
  <si>
    <t xml:space="preserve">REMUNERACIONES BÁSICAS </t>
  </si>
  <si>
    <t>0.01.01</t>
  </si>
  <si>
    <t xml:space="preserve">Sueldos para cargos fijos </t>
  </si>
  <si>
    <t xml:space="preserve">REMUNERACIONES EVENTUALES </t>
  </si>
  <si>
    <t>0.02.01</t>
  </si>
  <si>
    <t xml:space="preserve">Tiempo extraordinario </t>
  </si>
  <si>
    <t>0.02.02</t>
  </si>
  <si>
    <t>Recargo de funciones</t>
  </si>
  <si>
    <t>Recargos</t>
  </si>
  <si>
    <t>INCENTIVOS SALARIALES</t>
  </si>
  <si>
    <t xml:space="preserve">0.03.01 </t>
  </si>
  <si>
    <t>Retribución por años servidos</t>
  </si>
  <si>
    <t xml:space="preserve">0.03.02  </t>
  </si>
  <si>
    <t>Restricción al ejercicio liberal de la profesión</t>
  </si>
  <si>
    <t>Dedicación exclusiva</t>
  </si>
  <si>
    <t xml:space="preserve">0.03.03  </t>
  </si>
  <si>
    <t>Decimotercer mes</t>
  </si>
  <si>
    <t xml:space="preserve">CONTRIBUCIONES PATRONALES AL DESARROLLO Y LA SEGURIDAD SOCIAL </t>
  </si>
  <si>
    <t>0.04.01</t>
  </si>
  <si>
    <t xml:space="preserve">0.04.02 </t>
  </si>
  <si>
    <t xml:space="preserve">Contribución Patronal al Instituto Mixto de Ayuda Social </t>
  </si>
  <si>
    <t xml:space="preserve">0.04.03  </t>
  </si>
  <si>
    <t>Contribución Patronal al Instituto Nacional de Aprendizaje</t>
  </si>
  <si>
    <t xml:space="preserve">0.04.04 </t>
  </si>
  <si>
    <t xml:space="preserve">Contribución Patronal al Fondo de Desarrollo Social y Asignaciones Familiares </t>
  </si>
  <si>
    <t>0.04.05</t>
  </si>
  <si>
    <t>Contribución Patronal al Banco Popular y de Desarrollo Comunal</t>
  </si>
  <si>
    <t>CONTRIBUCIONES PATRONALES A FONDOS DE PENSIONES  Y OTROS FONDOS DE CAPITALIZACIÓN</t>
  </si>
  <si>
    <t xml:space="preserve">0.05.01 </t>
  </si>
  <si>
    <t>0.05.02</t>
  </si>
  <si>
    <t xml:space="preserve">Aporte Patronal al Régimen Obligatorio de Pensiones Complementarias </t>
  </si>
  <si>
    <t>0.05.03</t>
  </si>
  <si>
    <t xml:space="preserve">Aporte Patronal al Fondo de Capitalización Laboral  </t>
  </si>
  <si>
    <t>0.05.05</t>
  </si>
  <si>
    <r>
      <t xml:space="preserve">Contribución Patronal a fondos administrados por entes privados, </t>
    </r>
    <r>
      <rPr>
        <b/>
        <sz val="8"/>
        <rFont val="Arial"/>
        <family val="2"/>
      </rPr>
      <t>(5,33%)</t>
    </r>
  </si>
  <si>
    <t>REMUNERACIONES DIVERSAS</t>
  </si>
  <si>
    <t xml:space="preserve"> </t>
  </si>
  <si>
    <t>0.99.99</t>
  </si>
  <si>
    <t xml:space="preserve">Otras remuneraciones </t>
  </si>
  <si>
    <t xml:space="preserve">SERVICIOS </t>
  </si>
  <si>
    <t>ALQUILERES</t>
  </si>
  <si>
    <t>1.01.01</t>
  </si>
  <si>
    <t xml:space="preserve">Alquiler de edificios, locales y terrenos </t>
  </si>
  <si>
    <t>1.01.03</t>
  </si>
  <si>
    <t>Alquiler de equipo de cómputo</t>
  </si>
  <si>
    <t>1.01.99</t>
  </si>
  <si>
    <t>SERVICIOS BÁSICOS</t>
  </si>
  <si>
    <t>1.02.01</t>
  </si>
  <si>
    <t>Edificio Central</t>
  </si>
  <si>
    <t xml:space="preserve">1.02.02 </t>
  </si>
  <si>
    <t>Servicio de energía eléctrica</t>
  </si>
  <si>
    <t>1.02.03</t>
  </si>
  <si>
    <t>Servicio de correo</t>
  </si>
  <si>
    <t>1.02.04</t>
  </si>
  <si>
    <t>Servicio de telecomunicaciones</t>
  </si>
  <si>
    <t>Servicio telefónico nacional</t>
  </si>
  <si>
    <t>Servicio telefónico internacional</t>
  </si>
  <si>
    <t>Servicio celular</t>
  </si>
  <si>
    <t xml:space="preserve">Servicio redes informáticas </t>
  </si>
  <si>
    <t>SERVICIOS COMERCIALES Y FINANCIEROS</t>
  </si>
  <si>
    <t>1.03.01</t>
  </si>
  <si>
    <t xml:space="preserve">Información </t>
  </si>
  <si>
    <t>Medios escritos</t>
  </si>
  <si>
    <t>Radio y televisión</t>
  </si>
  <si>
    <t>1.03.03</t>
  </si>
  <si>
    <t>SERVICIOS DE GESTIÓN Y APOYO</t>
  </si>
  <si>
    <t>1.04.04</t>
  </si>
  <si>
    <t>Servicios en ciencias económicas y sociales</t>
  </si>
  <si>
    <t>1.04.05</t>
  </si>
  <si>
    <t>Servicios de desarrollo de sistemas informáticos</t>
  </si>
  <si>
    <t>1.04.06</t>
  </si>
  <si>
    <t>Servicios generales</t>
  </si>
  <si>
    <t>Limpieza</t>
  </si>
  <si>
    <t>1.04.99</t>
  </si>
  <si>
    <t>Otros servicios de gestión y apoyo</t>
  </si>
  <si>
    <t>GASTOS DE VIAJE Y DE TRANSPORTE</t>
  </si>
  <si>
    <t>1.05.01</t>
  </si>
  <si>
    <t>Transporte dentro del país</t>
  </si>
  <si>
    <t>Pasajes y otros</t>
  </si>
  <si>
    <t>1.05.02</t>
  </si>
  <si>
    <t>Viáticos dentro del país</t>
  </si>
  <si>
    <t>1.05.03</t>
  </si>
  <si>
    <t>Transporte en el exterior</t>
  </si>
  <si>
    <t>Viajes oficiales</t>
  </si>
  <si>
    <t>1.05.04</t>
  </si>
  <si>
    <t>Viáticos en el exterior</t>
  </si>
  <si>
    <t>SEGUROS, REASEGUROS Y OTRAS OBLIGACIONES</t>
  </si>
  <si>
    <t>1.06.01</t>
  </si>
  <si>
    <t>Seguros</t>
  </si>
  <si>
    <t>5.01.03</t>
  </si>
  <si>
    <t>Remuneraciones</t>
  </si>
  <si>
    <t>1.08.99</t>
  </si>
  <si>
    <t>1.08.06</t>
  </si>
  <si>
    <t xml:space="preserve">Mantenimiento y reparación de equipo de comunicación </t>
  </si>
  <si>
    <t>1.03.07</t>
  </si>
  <si>
    <t>Servicio de Transferencia Electrónica de Información</t>
  </si>
  <si>
    <t>Equipo de comunicación</t>
  </si>
  <si>
    <t>Mantenimiento y reparación de otros equipos</t>
  </si>
  <si>
    <t>1.04.02</t>
  </si>
  <si>
    <t>Servicios jurídicos</t>
  </si>
  <si>
    <t>2.99.06</t>
  </si>
  <si>
    <t>Útiles y materiales de resguardo y seguridad</t>
  </si>
  <si>
    <t>6.06</t>
  </si>
  <si>
    <t>6.07</t>
  </si>
  <si>
    <t>OTRAS TRASNFERENCIAS CORRIENTES AL SECTOR PRIVADO</t>
  </si>
  <si>
    <t>6.06.01</t>
  </si>
  <si>
    <t>Indemnizaciones</t>
  </si>
  <si>
    <t>1.01.02</t>
  </si>
  <si>
    <t>Alquiler de maquinaria, equipo y mobiliario</t>
  </si>
  <si>
    <t>Servicio de Radiolocalizador</t>
  </si>
  <si>
    <t>1.04.01</t>
  </si>
  <si>
    <t>1.08.04</t>
  </si>
  <si>
    <t>Mantenimiento y reparación de maquinaria y equipo de producción</t>
  </si>
  <si>
    <t>1.02.99</t>
  </si>
  <si>
    <t>Otros servicios básicos</t>
  </si>
  <si>
    <t>1.09.99</t>
  </si>
  <si>
    <t>IMPUESTOS</t>
  </si>
  <si>
    <t>Otros Impuestos</t>
  </si>
  <si>
    <t>2.99.02</t>
  </si>
  <si>
    <t>Útiles y materiales médico, hospitalario y de investigación</t>
  </si>
  <si>
    <t>SUB
SUBCUENTA</t>
  </si>
  <si>
    <t>2.03.06</t>
  </si>
  <si>
    <t>Materiales y productos de plástico</t>
  </si>
  <si>
    <t>Contribución Patronal al Seguro de Salud de la CCSS</t>
  </si>
  <si>
    <t>Contribución Patronal al Seguro de Pensiones de la CCSS</t>
  </si>
  <si>
    <t>BIENES INTANGIBLES</t>
  </si>
  <si>
    <t>5.99.03</t>
  </si>
  <si>
    <t>Bienes Intangibles</t>
  </si>
  <si>
    <t>Organización Iberoamericana de Seguridad Social</t>
  </si>
  <si>
    <t>Recarga de extintores</t>
  </si>
  <si>
    <t>6.02.02</t>
  </si>
  <si>
    <t>Becas a terceras personas</t>
  </si>
  <si>
    <t>DIFERENCIA ABSOLUTA</t>
  </si>
  <si>
    <t>VARIACIÓN 
PORCENTUAL</t>
  </si>
  <si>
    <t>Servicios de ciencia de la salud</t>
  </si>
  <si>
    <t xml:space="preserve">Servicio de desarrollo de sistemas </t>
  </si>
  <si>
    <t>Presupuesto de egresos detallado para el año 2020</t>
  </si>
  <si>
    <r>
      <t xml:space="preserve">PRESUPUESTO AÑO
</t>
    </r>
    <r>
      <rPr>
        <b/>
        <sz val="12"/>
        <rFont val="Arial"/>
        <family val="2"/>
      </rPr>
      <t>2020</t>
    </r>
  </si>
  <si>
    <t>Viajes y viáticos de capacitación</t>
  </si>
  <si>
    <t>Actividades de protocolo</t>
  </si>
  <si>
    <t>Mantenimiento  y reparación de equipo de transporte</t>
  </si>
  <si>
    <t>Mantenimiento  y reparación de equipo de comunicación</t>
  </si>
  <si>
    <t>Mantenimiento de otros equipo</t>
  </si>
  <si>
    <t>6.'7.01</t>
  </si>
  <si>
    <t>Útiles y materiales de oficina y cómputo</t>
  </si>
  <si>
    <t>Útiles y materiales médico hospitalario</t>
  </si>
  <si>
    <t>Útiles y materiales de limpieza</t>
  </si>
  <si>
    <t>Mantenimiento y reparación de equipo y mobiliario de oficina</t>
  </si>
  <si>
    <t>Mantenimiento y reparación de equipo de cómputo y sistemas</t>
  </si>
  <si>
    <r>
      <t xml:space="preserve">PRESUPUESTO AÑO
</t>
    </r>
    <r>
      <rPr>
        <b/>
        <sz val="12"/>
        <rFont val="Arial"/>
        <family val="2"/>
      </rPr>
      <t>2021</t>
    </r>
  </si>
  <si>
    <t>DETALLE *</t>
  </si>
  <si>
    <t>JUSTIFICACIÓN **</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</si>
  <si>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</si>
  <si>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Preguntas</t>
  </si>
  <si>
    <t>Sugerencia de respuesta</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</si>
  <si>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</si>
  <si>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Diferencias salariales que se reconocen a los funcionarios en forma adicional a su salario habitual, que se derivan del reconocimiento por asumir en forma temporal los deberes y responsabilidades de un cargo de nivel superior por ausencia de su titular.</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</si>
  <si>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</si>
  <si>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Dietas</t>
  </si>
  <si>
    <t>0.02.05</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</si>
  <si>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</si>
  <si>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Contempla el pago de servicio de traslado nacional e internacional de toda clase de correspondencia postal, el alquiler de apartados postales, la adquisición de estampillas, y otros servicios conexos.</t>
  </si>
  <si>
    <t>Comprende el pago de servicios nacionales e internacionales necesarios para el acceso a los servicios de telefonía, a redes de información como "Internet" y otros servicios similares.</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</si>
  <si>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</si>
  <si>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Considera el pago de los servicios de carácter virtual tales como acceso a información especializada, cuya obtención se realiza a través de medios informáticos, telemáticos y/o electrónicos.</t>
  </si>
  <si>
    <t>Considera el pago de servicios profesionales o técnicos que se contratan para la elaboración de planes, diseños, diagnósticos y estudios diversos en el campo de la informática.</t>
  </si>
  <si>
    <t>Comprende el pago por concepto de servicios profesionales y técnicos en campos no contemplados en las subpartidas anteriores, con personas físicas o jurídicas, tanto nacionales como extranjeras para la realización de trabajos específicos.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</si>
  <si>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</si>
  <si>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</si>
  <si>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</si>
  <si>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</si>
  <si>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</si>
  <si>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</si>
  <si>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</si>
  <si>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</si>
  <si>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Comprende el mantenimiento y reparaciones preventivas y habituales de equipo y mobiliario que se requiere para el uso de oficinas, como máquinas de escribir, archivadores, aires acondicionados, fotocopiadoras, escritorios, sillas, entre otros.</t>
  </si>
  <si>
    <t>Contempla los gastos por concepto de mantenimiento y reparaciones preventivas y habituales de computadoras tanto la parte física como en el conjunto de programas en funcionamiento, sus equipos auxiliares y otros.</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</si>
  <si>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</si>
  <si>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Incluye la compra de especies fiscales, el pago de impuestos sobre la propiedad de vehículos y cualquier otra erogación por concepto de impuestos no considerados en los renglones anteriores.</t>
  </si>
  <si>
    <t>Contempla otros servicios no considerados en los grupos y subpartidas anteriores.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</si>
  <si>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</si>
  <si>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Contempla cualquier tipo de sustancia o producto natural, sintético o semisintético y toda mezcla de esas sustancias o productos que se utilicen en personas, para el diagnóstico, prevención y curación.</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</si>
  <si>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</si>
  <si>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</si>
  <si>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</si>
  <si>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Considera los gastos por concepto de compra de repuestos que se usan para el mantenimiento y reparación de maquinaria y equipo así como accesorios, que no incrementen la vida útil del bien y no son capitalizables</t>
  </si>
  <si>
    <t>Comprende la adquisición de artículos que se requieren para realizar labores de oficina, de cómputo</t>
  </si>
  <si>
    <t>Comprende la adquisición de útiles y materiales no capitalizables que se utilizan en las actividades médico-quirúrgicas, de enfermería, farmacia, laboratorio e investigación en general</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</si>
  <si>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</si>
  <si>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Contempla las compras de todo tipo de hilados, tejidos de fibras artificiales y naturales y prendas de vestir, incluye tanto la adquisición de los bienes terminados como los materiales para elaborarlos.</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</si>
  <si>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</si>
  <si>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</si>
  <si>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</si>
  <si>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Incorpora la compra de útiles, materiales y suministros no incluidos en las subpartidas anteriores</t>
  </si>
  <si>
    <t>Equipo de transporte</t>
  </si>
  <si>
    <t>Corresponde a la compra de equipo que se utiliza para el traslado de personas y carga por vía terrestre, aérea, marítima y fluvial.</t>
  </si>
  <si>
    <t>incluye la adquisición y el desarrollo de sistemas informáticos, así como de software especializado. Se contemplan en esta subpartida, las erogaciones por concepto de adiciones y mejoras a sistemas que se encuentran en operación.</t>
  </si>
  <si>
    <t>Monto que se destina en forma temporal a funcionarios para que inicien, continúen o completen sus estudios, en el país o en el exterior. Dicha suma puede cubrir parcial o totalmente el costo del estudio. Además, puede incluir los gastos graduación.</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</si>
  <si>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</si>
  <si>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</si>
  <si>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Incluye el pago de subsidio por incapacidad y maternidad que se debe reconocer según la normativa de la Caja Costarricense del Seguro Social.</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</si>
  <si>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</si>
  <si>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</si>
  <si>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Contempla los gastos por mantenimiento y reparaciones preventivas y habituales de toda clase de equipo de transporte y cualquier otro equipo de naturaleza similar.</t>
  </si>
  <si>
    <t xml:space="preserve">  * Detalle de lo que corresponde la cuenta </t>
  </si>
  <si>
    <t xml:space="preserve">  ** Explicación del porqué hacer la erogación proporcionado por cada uno</t>
  </si>
  <si>
    <t>¿Por qué se presupuesta, qué se pretende cubrir con ese gasto?</t>
  </si>
  <si>
    <t>¿A qué corresponde y cuánto se paga por miembro?</t>
  </si>
  <si>
    <t>¿Cómo se compone la partida de información y por qué no todas lo incluyen?</t>
  </si>
  <si>
    <t>¿Para qué utilizan esos servicios?
Proporcionar detalle</t>
  </si>
  <si>
    <t>¿Para qué es el viaje?
¿Qué importancia?</t>
  </si>
  <si>
    <t xml:space="preserve">Preparar el detalle de qué incluye </t>
  </si>
  <si>
    <t>¿Para qué es?</t>
  </si>
  <si>
    <t>¿Cómo se justifica el gasto. Y para qué ocasiones se utiliza?</t>
  </si>
  <si>
    <t>¿Para qué se utilizan?</t>
  </si>
  <si>
    <t>¿Por qué se incluye este gasto?</t>
  </si>
  <si>
    <t xml:space="preserve">¿Por qué se tiene que dar uniformes?  </t>
  </si>
  <si>
    <t>¿Qué necesidad cubre?</t>
  </si>
  <si>
    <t>¿Por qué se están dando becas?</t>
  </si>
  <si>
    <t>¿A qué corresponde este gasto?</t>
  </si>
  <si>
    <t>Detalle de los principales rubros de egresos
Presupuesto de la SUPEN para el año 2021</t>
  </si>
  <si>
    <t xml:space="preserve">Detalle compromisos que se cubren </t>
  </si>
  <si>
    <t>¿Por qué se compran esas licencias o programas y que necesidad cubre?</t>
  </si>
  <si>
    <t xml:space="preserve">¿Por qué se les pagas a los estudiantes? </t>
  </si>
  <si>
    <t xml:space="preserve">¿Por qué y qué incluye?  Detalle de juicios </t>
  </si>
  <si>
    <t>¿Qué beneficios tiene la institución al ser miembro?</t>
  </si>
  <si>
    <t xml:space="preserve">¿Por qué se presupuesta, qué se pretende cubrir con ese gasto?
</t>
  </si>
  <si>
    <t>¿Qué se presupuesta en la partida?</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</si>
  <si>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</si>
  <si>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</si>
  <si>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</si>
  <si>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 xml:space="preserve">Tener listo un detalle de vehículos 
 </t>
  </si>
  <si>
    <t>1 01 99</t>
  </si>
  <si>
    <t>1 03 02</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</si>
  <si>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</si>
  <si>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</si>
  <si>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Adquisición de mobiliario para uso en oficinas, y estantería para uso en bodegas del piso que ocupa la Sugef.</t>
  </si>
  <si>
    <t>Publicidad y propaganda</t>
  </si>
  <si>
    <t>Servicios ciencias salud</t>
  </si>
  <si>
    <t>¿Cómo se calcula el aumento de salario?
¿Cuántas plazas nuevas se proyectan y por qué crece?
Detalle de plazas ocupadas y vacantes, globales y pluses.</t>
  </si>
  <si>
    <t>¿Detalle de cómo está compuesto el pago al BCCR? 
Detalle o listado de conceptos que se compone la partida partida  ¿de que forma verifican el cobro realizado por el BCCR?</t>
  </si>
  <si>
    <t>¿Para qué es el viaje?
¿Qué importancia?
¿Qué beneficios que se recibe la institución?
Detalle de los viajes que se compone la partida</t>
  </si>
  <si>
    <t>Detalle de capacitaciones
Cantidad de funcionarios que abarca el plan
¿Qué necesidad que cubre?  ¿Cuáles son los criterios que se utilizan para elaborar el plan de capacitación?</t>
  </si>
  <si>
    <t>Tener detalle de cantidad y modelos de carros
La reparación es  por licitación?</t>
  </si>
  <si>
    <t>¿Qué incluye?  ¿Qué conceptos incluye este gasto?</t>
  </si>
  <si>
    <t>¿Qué incluye? ¿Qué conceptos incluye este gasto?</t>
  </si>
  <si>
    <t>¿Por qué no todos los presupuestos lo incluyen? Preparar consumo histórico y justificación del gasto</t>
  </si>
  <si>
    <t xml:space="preserve">¿Para qué se utilizan?  ¿Qué se presupuesta en la partida  y que tipo de erogaciones se han presentado los años anteriores ? </t>
  </si>
  <si>
    <t xml:space="preserve">¿Cómo se justifica el gasto?  ¿Qué se presupuesta en la partida  y que tipo de erogaciones se han presentado los años anteriores ? </t>
  </si>
  <si>
    <t>¿Qué incluye?  ¿Qué se presupuesta en la partida?</t>
  </si>
  <si>
    <t>BCCR</t>
  </si>
  <si>
    <t>ODM`S</t>
  </si>
  <si>
    <t>ORGANIZACIÓN</t>
  </si>
  <si>
    <t>Servicios de gestión de Apoyo (Consultorías)</t>
  </si>
  <si>
    <t>Servicios de gestión de Apoyo (Serv. Adm BCCR)</t>
  </si>
  <si>
    <t>Corresponde a la cancelación de servicios profesionales y técnicos para la elaboración de trabajos en las áreas de contaduría, economía, administración, finanzas, sociología, psicología y las demás áreas de las ciencias económicas y sociales.</t>
  </si>
  <si>
    <t>Corresponde a los servicios administrativos que brinda el BCCR a las ODMs</t>
  </si>
  <si>
    <t xml:space="preserve">Detalle de los servicios y para qué se utilizan, justificar cada uno ligarlo al Plan Estratégico. </t>
  </si>
  <si>
    <t>Explicación del costeo ABC (listado de partidas que brinda el BCCR)
¿Cómo determinan las necesidades las ODMs?</t>
  </si>
  <si>
    <t>0.03.01</t>
  </si>
  <si>
    <t>Retribuciones por años de servicio</t>
  </si>
  <si>
    <t>0.03.02</t>
  </si>
  <si>
    <t>Restricciones al ejercicio liberal de la profesión</t>
  </si>
  <si>
    <t>0.03.03</t>
  </si>
  <si>
    <t>0.03.99</t>
  </si>
  <si>
    <t>0.04.02</t>
  </si>
  <si>
    <t>Contribución patronal al IMAS</t>
  </si>
  <si>
    <t>0.04.03</t>
  </si>
  <si>
    <t>Contribución patronal al INA</t>
  </si>
  <si>
    <t>0.04.04</t>
  </si>
  <si>
    <t>Contribución patronal al FODESAF</t>
  </si>
  <si>
    <t>Contribución patronal al Banco Popular</t>
  </si>
  <si>
    <t>0.05.01</t>
  </si>
  <si>
    <t>Contribución patronal al seguro de pensiones</t>
  </si>
  <si>
    <t>Aporte patronal al ROPC</t>
  </si>
  <si>
    <t>Aporte patronal al FCL</t>
  </si>
  <si>
    <t>Contribución patronal a fondos administrados</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</si>
  <si>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</si>
  <si>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</si>
  <si>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</si>
  <si>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</si>
  <si>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</si>
  <si>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</si>
  <si>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</si>
  <si>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</si>
  <si>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</si>
  <si>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</si>
  <si>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</si>
  <si>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</si>
  <si>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</si>
  <si>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</si>
  <si>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</si>
  <si>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Comprende las erogaciones por concepto de servicios profesionales y técnicos para
realizar trabajos en el campo de la salud. Incluye los servicios integrales de salud.</t>
  </si>
  <si>
    <r>
      <t>¿Detalle de qué incluye y cómo se terminan las necesidades, relacionarlo con el PE</t>
    </r>
    <r>
      <rPr>
        <sz val="8"/>
        <color rgb="FFFF0000"/>
        <rFont val="Arial"/>
        <family val="2"/>
      </rPr>
      <t xml:space="preserve"> (no entiende que es PE)</t>
    </r>
  </si>
  <si>
    <t>CGR</t>
  </si>
  <si>
    <t xml:space="preserve">Análisis de las observaciones </t>
  </si>
  <si>
    <t>Observaciones de supervisados</t>
  </si>
  <si>
    <t xml:space="preserve">Presupuesto para aprobación </t>
  </si>
  <si>
    <t>Resumen de observaciones</t>
  </si>
  <si>
    <t>Supervisado</t>
  </si>
  <si>
    <t xml:space="preserve">Observaciones recibidas </t>
  </si>
  <si>
    <t xml:space="preserve">Cómo se atendio </t>
  </si>
  <si>
    <t>INSTITUTO NACIONAL DE SEGUROS</t>
  </si>
  <si>
    <t>Se recomienda revisar el monto proyectado para las subpartidas de servicios de consultorías, capacitación, y gastos de viajes y transporte (dentro y fuera del país) tanto para el CONASSIF como la SUGESE. Y adicionalmente, para la SUGESE, en remuneraciones, específicamente la subpartida de "Otros incentivos salariales" que muestra un crecimiento del 128%, y en caso de transferencias corrientes, las becas.</t>
  </si>
  <si>
    <t>Equipo sanitario, de laboratorio e investigación</t>
  </si>
  <si>
    <t>Presupuesto de la Sugese para el año 2021</t>
  </si>
  <si>
    <t>Temas</t>
  </si>
  <si>
    <t>Consultorías, capacitación, y gastos de viajes y transporte (dentro y fuera del país), becas y remuneraciones</t>
  </si>
  <si>
    <t xml:space="preserve">Se amplia la información de la partidas, no se aceptan </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</si>
  <si>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
ídem Análisis delas observaciones  0.01.01</t>
  </si>
  <si>
    <r>
      <rPr>
        <b/>
        <sz val="10"/>
        <rFont val="Arial"/>
        <family val="2"/>
      </rPr>
      <t>Aclaración</t>
    </r>
    <r>
      <rPr>
        <sz val="10"/>
        <rFont val="Arial"/>
        <family val="2"/>
      </rPr>
      <t>; En esta cuenta presupuestaria, especificamente se incluyen consultorías relacionados a los Objetivos Estratégicos de la Superintendencia</t>
    </r>
  </si>
  <si>
    <r>
      <rPr>
        <b/>
        <sz val="10"/>
        <rFont val="Arial"/>
        <family val="2"/>
      </rPr>
      <t>Aclaración</t>
    </r>
    <r>
      <rPr>
        <sz val="10"/>
        <rFont val="Arial"/>
        <family val="2"/>
      </rPr>
      <t xml:space="preserve">; En esta cuenta presupuestaria, especificamente se incluye solo el costo de los serviios brindados por parte del BCCR a la Sugese. Para la formulación del 2021 se hizo una revisión a la metodología del cobro y se logro una rebaja sustantiva en la proyección, quedando ¢36,8 millones por debajo del promedio ejecutado en los últimos 5 años. </t>
    </r>
  </si>
  <si>
    <r>
      <rPr>
        <b/>
        <sz val="10"/>
        <rFont val="Arial"/>
        <family val="2"/>
      </rPr>
      <t>Aclaración.</t>
    </r>
    <r>
      <rPr>
        <sz val="10"/>
        <rFont val="Arial"/>
        <family val="2"/>
      </rPr>
      <t xml:space="preserve"> Corresponde a viáticos para el personal de Supervision, según el programa oficia de visitas  presentado y avalado por el Despcho </t>
    </r>
  </si>
  <si>
    <r>
      <rPr>
        <b/>
        <sz val="10"/>
        <rFont val="Arial"/>
        <family val="2"/>
      </rPr>
      <t>Aclaración</t>
    </r>
    <r>
      <rPr>
        <sz val="10"/>
        <rFont val="Arial"/>
        <family val="2"/>
      </rPr>
      <t xml:space="preserve"> En ella, se encuentran   los viajes oficiales con organismos internacionales en representación de la institución, en vista de que la Superintendencia pertenece a órganos internacionales que regulan el mercado de seguros y como parte de los compromisos se debe de asistir de forma anual a reuniones y congresos anuales (ASSAL-IAIS). Además como parte del proceso de ingreso a la OCDE el país debe acudir durante el año a los Comités en los cuales tiene representación, dentro de los cuales está el de Gobierno Corporativo.</t>
    </r>
  </si>
  <si>
    <r>
      <rPr>
        <b/>
        <sz val="10"/>
        <rFont val="Cambria"/>
        <family val="1"/>
      </rPr>
      <t>Aclaración</t>
    </r>
    <r>
      <rPr>
        <sz val="10"/>
        <rFont val="Cambria"/>
        <family val="1"/>
      </rPr>
      <t xml:space="preserve"> En ella, se encuentran   los viajes oficiales con organismos internacionales en representación de la institución, en vista de que la Superintendencia pertenece a órganos internacionales que regulan el mercado de seguros y como parte de los compromisos se debe de asistir de forma anual a reuniones y congresos anuales (ASSAL-IAIS). Además como parte del proceso de ingreso a la OCDE el país debe acudir durante el año a los Comités en los cuales tiene representación, dentro de los cuales está el de Gobierno Corporativo.</t>
    </r>
  </si>
  <si>
    <r>
      <rPr>
        <b/>
        <sz val="10"/>
        <rFont val="Arial"/>
        <family val="2"/>
      </rPr>
      <t>Aclaración</t>
    </r>
    <r>
      <rPr>
        <sz val="10"/>
        <rFont val="Arial"/>
        <family val="2"/>
      </rPr>
      <t>. Se encuentran las capacitaciones tanto fuera como dentro del país, así como todos los montos asociados a la mismas, contratación del instructores, alimentación, alquiler de local, etc. Todo lo anterior, responde al plan de capacitación institucional, el cual presenta un leve crecimiento por la actualización de temas de la normativa actual.</t>
    </r>
  </si>
  <si>
    <r>
      <rPr>
        <b/>
        <sz val="10"/>
        <rFont val="Arial"/>
        <family val="2"/>
      </rPr>
      <t>Aclaración:</t>
    </r>
    <r>
      <rPr>
        <sz val="10"/>
        <rFont val="Arial"/>
        <family val="2"/>
      </rPr>
      <t xml:space="preserve"> Se esta presupuestando un monto inferior a la ejecución del año 2019 y se requiere para concluir programas de estudios de maestría e inglés ya iniciados.</t>
    </r>
  </si>
  <si>
    <r>
      <rPr>
        <b/>
        <sz val="10"/>
        <rFont val="Cambria"/>
        <family val="1"/>
      </rPr>
      <t>Aclaración.</t>
    </r>
    <r>
      <rPr>
        <sz val="10"/>
        <rFont val="Cambria"/>
        <family val="1"/>
      </rPr>
      <t>Se contemplan los recursos necesarios para brindar una ayuda económica representativa a los practicantes o pasantes que realizan su práctica profesional en la Sugese, sobre todo corresponde a estudiantes universitarios.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</si>
</sst>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_(* #,##0.00_);_(* \(#,##0.00\);_(* &quot;-&quot;??_);_(@_)"/>
    <numFmt numFmtId="165" formatCode="&quot;¢&quot;#,##0.00_);[Red]\(&quot;¢&quot;#,##0.00\)"/>
    <numFmt numFmtId="166" formatCode="00\-00"/>
    <numFmt numFmtId="167" formatCode="00"/>
    <numFmt numFmtId="168" formatCode="_(* #,##0_);_(* \(#,##0\);_(* &quot;-&quot;??_);_(@_)"/>
    <numFmt numFmtId="169" formatCode="&quot;₡&quot;#,##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b/>
      <sz val="10"/>
      <name val="Arial"/>
      <family val="2"/>
    </font>
    <font>
      <sz val="10"/>
      <name val="Arial"/>
      <family val="2"/>
    </font>
    <font>
      <b/>
      <sz val="12"/>
      <name val="Arial"/>
      <family val="2"/>
    </font>
    <font>
      <b/>
      <sz val="10"/>
      <color indexed="8"/>
      <name val="Arial"/>
      <family val="2"/>
    </font>
    <font>
      <sz val="12"/>
      <name val="Arial"/>
      <family val="2"/>
    </font>
    <font>
      <sz val="12"/>
      <name val="Arial"/>
      <family val="2"/>
    </font>
    <font>
      <b/>
      <sz val="14"/>
      <name val="Arial"/>
      <family val="2"/>
    </font>
    <font>
      <sz val="10"/>
      <color indexed="10"/>
      <name val="Arial"/>
      <family val="2"/>
    </font>
    <font>
      <sz val="9"/>
      <name val="Arial"/>
      <family val="2"/>
    </font>
    <font>
      <b/>
      <sz val="9"/>
      <name val="Arial"/>
      <family val="2"/>
    </font>
    <font>
      <sz val="10"/>
      <name val="Arial"/>
      <family val="2"/>
    </font>
    <font>
      <i/>
      <sz val="10"/>
      <color theme="8" tint="-0.249977111117893"/>
      <name val="Arial"/>
      <family val="2"/>
    </font>
    <font>
      <sz val="8"/>
      <color rgb="FFFF0000"/>
      <name val="Arial"/>
      <family val="2"/>
    </font>
    <font>
      <sz val="11"/>
      <color theme="1"/>
      <name val="Times New Roman"/>
      <family val="1"/>
    </font>
    <font>
      <b/>
      <sz val="11"/>
      <color theme="1"/>
      <name val="Times New Roman"/>
      <family val="1"/>
    </font>
    <font>
      <sz val="12"/>
      <name val="Cambria"/>
      <family val="1"/>
    </font>
    <font>
      <b/>
      <sz val="10"/>
      <name val="Cambria"/>
      <family val="1"/>
    </font>
    <font>
      <sz val="10"/>
      <name val="Cambria"/>
      <family val="1"/>
    </font>
  </fonts>
  <fills count="9">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style="double">
        <color theme="4" tint="-0.249977111117893"/>
      </right>
      <top/>
      <bottom style="double">
        <color theme="4" tint="-0.249977111117893"/>
      </bottom>
      <diagonal/>
    </border>
    <border>
      <left/>
      <right style="double">
        <color theme="4" tint="-0.249977111117893"/>
      </right>
      <top/>
      <bottom style="double">
        <color theme="4" tint="-0.249977111117893"/>
      </bottom>
      <diagonal/>
    </border>
    <border>
      <left style="double">
        <color theme="4" tint="-0.249977111117893"/>
      </left>
      <right style="double">
        <color theme="4" tint="-0.249977111117893"/>
      </right>
      <top/>
      <bottom/>
      <diagonal/>
    </border>
    <border>
      <left/>
      <right style="double">
        <color theme="4" tint="-0.249977111117893"/>
      </right>
      <top/>
      <bottom/>
      <diagonal/>
    </border>
    <border>
      <left style="double">
        <color rgb="FF0070C0"/>
      </left>
      <right style="double">
        <color rgb="FF0070C0"/>
      </right>
      <top style="double">
        <color rgb="FF0070C0"/>
      </top>
      <bottom style="double">
        <color rgb="FF0070C0"/>
      </bottom>
      <diagonal/>
    </border>
    <border>
      <left/>
      <right style="thin">
        <color theme="4" tint="-0.24994659260841701"/>
      </right>
      <top/>
      <bottom style="thin">
        <color theme="4" tint="-0.24994659260841701"/>
      </bottom>
      <diagonal/>
    </border>
    <border>
      <left style="double">
        <color rgb="FF0070C0"/>
      </left>
      <right style="double">
        <color rgb="FF0070C0"/>
      </right>
      <top style="double">
        <color theme="4" tint="-0.249977111117893"/>
      </top>
      <bottom style="double">
        <color theme="4" tint="-0.249977111117893"/>
      </bottom>
      <diagonal/>
    </border>
    <border>
      <left style="double">
        <color rgb="FF0070C0"/>
      </left>
      <right style="double">
        <color rgb="FF0070C0"/>
      </right>
      <top/>
      <bottom style="double">
        <color rgb="FF0070C0"/>
      </bottom>
      <diagonal/>
    </border>
    <border>
      <left/>
      <right style="thin">
        <color theme="4" tint="-0.24994659260841701"/>
      </right>
      <top/>
      <bottom/>
      <diagonal/>
    </border>
    <border>
      <left style="double">
        <color rgb="FF0070C0"/>
      </left>
      <right style="thin">
        <color theme="4" tint="-0.24994659260841701"/>
      </right>
      <top style="double">
        <color rgb="FF0070C0"/>
      </top>
      <bottom style="double">
        <color rgb="FF0070C0"/>
      </bottom>
      <diagonal/>
    </border>
    <border>
      <left style="thin">
        <color theme="4" tint="-0.24994659260841701"/>
      </left>
      <right style="thin">
        <color theme="4" tint="-0.24994659260841701"/>
      </right>
      <top style="double">
        <color rgb="FF0070C0"/>
      </top>
      <bottom style="double">
        <color rgb="FF0070C0"/>
      </bottom>
      <diagonal/>
    </border>
    <border>
      <left style="thin">
        <color theme="4" tint="-0.24994659260841701"/>
      </left>
      <right style="double">
        <color rgb="FF0070C0"/>
      </right>
      <top style="double">
        <color rgb="FF0070C0"/>
      </top>
      <bottom style="double">
        <color rgb="FF0070C0"/>
      </bottom>
      <diagonal/>
    </border>
    <border>
      <left/>
      <right/>
      <top style="double">
        <color rgb="FF0070C0"/>
      </top>
      <bottom/>
      <diagonal/>
    </border>
    <border>
      <left/>
      <right style="double">
        <color rgb="FF0070C0"/>
      </right>
      <top/>
      <bottom/>
      <diagonal/>
    </border>
    <border>
      <left style="double">
        <color rgb="FF0070C0"/>
      </left>
      <right style="double">
        <color rgb="FF0070C0"/>
      </right>
      <top style="thin">
        <color theme="4" tint="-0.24994659260841701"/>
      </top>
      <bottom style="double">
        <color rgb="FF0070C0"/>
      </bottom>
      <diagonal/>
    </border>
    <border>
      <left style="thin">
        <color theme="4" tint="-0.24994659260841701"/>
      </left>
      <right/>
      <top style="double">
        <color rgb="FF0070C0"/>
      </top>
      <bottom style="double">
        <color rgb="FF0070C0"/>
      </bottom>
      <diagonal/>
    </border>
    <border>
      <left/>
      <right style="double">
        <color rgb="FF0070C0"/>
      </right>
      <top style="double">
        <color rgb="FF0070C0"/>
      </top>
      <bottom style="double">
        <color rgb="FF0070C0"/>
      </bottom>
      <diagonal/>
    </border>
    <border>
      <left/>
      <right style="double">
        <color rgb="FF0070C0"/>
      </right>
      <top style="double">
        <color theme="4" tint="-0.249977111117893"/>
      </top>
      <bottom style="double">
        <color theme="4" tint="-0.249977111117893"/>
      </bottom>
      <diagonal/>
    </border>
    <border>
      <left/>
      <right style="double">
        <color rgb="FF0070C0"/>
      </right>
      <top/>
      <bottom style="double">
        <color theme="4" tint="-0.249977111117893"/>
      </bottom>
      <diagonal/>
    </border>
    <border>
      <left style="double">
        <color rgb="FF0070C0"/>
      </left>
      <right style="double">
        <color theme="4" tint="-0.249977111117893"/>
      </right>
      <top style="double">
        <color rgb="FF0070C0"/>
      </top>
      <bottom style="double">
        <color rgb="FF0070C0"/>
      </bottom>
      <diagonal/>
    </border>
    <border>
      <left style="double">
        <color rgb="FF0070C0"/>
      </left>
      <right style="double">
        <color rgb="FF0070C0"/>
      </right>
      <top/>
      <bottom style="thin">
        <color theme="4" tint="-0.24994659260841701"/>
      </bottom>
      <diagonal/>
    </border>
    <border>
      <left style="double">
        <color theme="4" tint="-0.249977111117893"/>
      </left>
      <right style="double">
        <color theme="4" tint="-0.249977111117893"/>
      </right>
      <top style="double">
        <color rgb="FF0070C0"/>
      </top>
      <bottom style="double">
        <color rgb="FF0070C0"/>
      </bottom>
      <diagonal/>
    </border>
    <border>
      <left/>
      <right style="double">
        <color theme="4" tint="-0.249977111117893"/>
      </right>
      <top style="double">
        <color rgb="FF0070C0"/>
      </top>
      <bottom style="double">
        <color rgb="FF0070C0"/>
      </bottom>
      <diagonal/>
    </border>
    <border>
      <left/>
      <right style="thin">
        <color theme="4" tint="-0.24994659260841701"/>
      </right>
      <top style="double">
        <color rgb="FF0070C0"/>
      </top>
      <bottom style="double">
        <color rgb="FF0070C0"/>
      </bottom>
      <diagonal/>
    </border>
    <border>
      <left/>
      <right style="thin">
        <color theme="4" tint="-0.24994659260841701"/>
      </right>
      <top style="thin">
        <color theme="4" tint="-0.24994659260841701"/>
      </top>
      <bottom style="double">
        <color rgb="FF0070C0"/>
      </bottom>
      <diagonal/>
    </border>
    <border>
      <left style="double">
        <color theme="4" tint="-0.249977111117893"/>
      </left>
      <right style="double">
        <color theme="4" tint="-0.249977111117893"/>
      </right>
      <top style="double">
        <color theme="4" tint="-0.249977111117893"/>
      </top>
      <bottom style="double">
        <color rgb="FF0070C0"/>
      </bottom>
      <diagonal/>
    </border>
    <border>
      <left/>
      <right style="double">
        <color theme="4" tint="-0.249977111117893"/>
      </right>
      <top style="double">
        <color theme="4" tint="-0.249977111117893"/>
      </top>
      <bottom style="double">
        <color rgb="FF0070C0"/>
      </bottom>
      <diagonal/>
    </border>
    <border>
      <left/>
      <right style="double">
        <color rgb="FF0070C0"/>
      </right>
      <top style="double">
        <color theme="4" tint="-0.249977111117893"/>
      </top>
      <bottom style="double">
        <color rgb="FF0070C0"/>
      </bottom>
      <diagonal/>
    </border>
    <border>
      <left/>
      <right style="thin">
        <color theme="4" tint="-0.24994659260841701"/>
      </right>
      <top/>
      <bottom style="double">
        <color rgb="FF0070C0"/>
      </bottom>
      <diagonal/>
    </border>
    <border>
      <left style="double">
        <color theme="4" tint="-0.249977111117893"/>
      </left>
      <right style="double">
        <color theme="4" tint="-0.249977111117893"/>
      </right>
      <top/>
      <bottom style="double">
        <color rgb="FF0070C0"/>
      </bottom>
      <diagonal/>
    </border>
    <border>
      <left/>
      <right style="double">
        <color theme="4" tint="-0.249977111117893"/>
      </right>
      <top/>
      <bottom style="double">
        <color rgb="FF0070C0"/>
      </bottom>
      <diagonal/>
    </border>
    <border>
      <left/>
      <right style="double">
        <color rgb="FF0070C0"/>
      </right>
      <top/>
      <bottom style="double">
        <color rgb="FF0070C0"/>
      </bottom>
      <diagonal/>
    </border>
    <border>
      <left style="double">
        <color rgb="FF0070C0"/>
      </left>
      <right style="double">
        <color rgb="FF0070C0"/>
      </right>
      <top/>
      <bottom/>
      <diagonal/>
    </border>
    <border>
      <left/>
      <right/>
      <top style="double">
        <color rgb="FF0070C0"/>
      </top>
      <bottom style="double">
        <color rgb="FF0070C0"/>
      </bottom>
      <diagonal/>
    </border>
    <border>
      <left style="double">
        <color rgb="FF0070C0"/>
      </left>
      <right/>
      <top style="double">
        <color rgb="FF0070C0"/>
      </top>
      <bottom style="double">
        <color rgb="FF0070C0"/>
      </bottom>
      <diagonal/>
    </border>
    <border>
      <left style="double">
        <color rgb="FF0070C0"/>
      </left>
      <right/>
      <top style="double">
        <color rgb="FF0070C0"/>
      </top>
      <bottom/>
      <diagonal/>
    </border>
    <border>
      <left style="double">
        <color rgb="FF0070C0"/>
      </left>
      <right style="double">
        <color rgb="FF0070C0"/>
      </right>
      <top style="double">
        <color rgb="FF0070C0"/>
      </top>
      <bottom/>
      <diagonal/>
    </border>
    <border>
      <left/>
      <right style="double">
        <color rgb="FF0070C0"/>
      </right>
      <top style="double">
        <color rgb="FF0070C0"/>
      </top>
      <bottom/>
      <diagonal/>
    </border>
    <border>
      <left/>
      <right/>
      <top/>
      <bottom style="double">
        <color rgb="FF0070C0"/>
      </bottom>
      <diagonal/>
    </border>
    <border>
      <left/>
      <right style="thin">
        <color theme="4" tint="-0.24994659260841701"/>
      </right>
      <top style="double">
        <color rgb="FF0070C0"/>
      </top>
      <bottom/>
      <diagonal/>
    </border>
    <border>
      <left style="double">
        <color theme="4" tint="-0.249977111117893"/>
      </left>
      <right style="double">
        <color theme="4" tint="-0.249977111117893"/>
      </right>
      <top style="double">
        <color rgb="FF0070C0"/>
      </top>
      <bottom/>
      <diagonal/>
    </border>
    <border>
      <left/>
      <right style="double">
        <color theme="4" tint="-0.249977111117893"/>
      </right>
      <top style="double">
        <color rgb="FF0070C0"/>
      </top>
      <bottom/>
      <diagonal/>
    </border>
    <border>
      <left style="thin">
        <color theme="4" tint="-0.24994659260841701"/>
      </left>
      <right/>
      <top/>
      <bottom style="double">
        <color rgb="FF0070C0"/>
      </bottom>
      <diagonal/>
    </border>
    <border>
      <left style="double">
        <color rgb="FF0070C0"/>
      </left>
      <right/>
      <top style="double">
        <color rgb="FF0070C0"/>
      </top>
      <bottom style="thick">
        <color theme="4" tint="-0.24994659260841701"/>
      </bottom>
      <diagonal/>
    </border>
    <border>
      <left style="double">
        <color rgb="FF0070C0"/>
      </left>
      <right/>
      <top style="thick">
        <color theme="4" tint="-0.24994659260841701"/>
      </top>
      <bottom style="double">
        <color rgb="FF0070C0"/>
      </bottom>
      <diagonal/>
    </border>
    <border>
      <left style="double">
        <color rgb="FF0070C0"/>
      </left>
      <right/>
      <top/>
      <bottom/>
      <diagonal/>
    </border>
  </borders>
  <cellStyleXfs count="25">
    <xf numFmtId="0" fontId="0"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41" fontId="18" fillId="0" borderId="0" applyFont="0" applyFill="0" applyBorder="0" applyAlignment="0" applyProtection="0"/>
    <xf numFmtId="0" fontId="4" fillId="0" borderId="0"/>
    <xf numFmtId="0" fontId="3" fillId="0" borderId="0"/>
    <xf numFmtId="43" fontId="5" fillId="0" borderId="0" applyFont="0" applyFill="0" applyBorder="0" applyAlignment="0" applyProtection="0"/>
    <xf numFmtId="41"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cellStyleXfs>
  <cellXfs count="210">
    <xf numFmtId="0" fontId="0" fillId="0" borderId="0" xfId="0"/>
    <xf numFmtId="0" fontId="9"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applyFill="1" applyAlignment="1">
      <alignment vertical="center"/>
    </xf>
    <xf numFmtId="0" fontId="9" fillId="0" borderId="0" xfId="0" applyFont="1" applyBorder="1"/>
    <xf numFmtId="0" fontId="13" fillId="0" borderId="0" xfId="0" applyFont="1"/>
    <xf numFmtId="0" fontId="9" fillId="0" borderId="0" xfId="0" applyFont="1" applyAlignment="1">
      <alignment vertical="top" wrapText="1"/>
    </xf>
    <xf numFmtId="0" fontId="14" fillId="0" borderId="0" xfId="0" applyFont="1" applyAlignment="1">
      <alignment horizontal="centerContinuous" vertical="center" wrapText="1"/>
    </xf>
    <xf numFmtId="0" fontId="9" fillId="0" borderId="0" xfId="0" applyFont="1" applyAlignment="1">
      <alignment horizontal="center" vertical="top"/>
    </xf>
    <xf numFmtId="0" fontId="12" fillId="0" borderId="0" xfId="0" applyFont="1" applyAlignment="1">
      <alignment horizontal="center"/>
    </xf>
    <xf numFmtId="0" fontId="14" fillId="0" borderId="0" xfId="0" applyFont="1" applyAlignment="1">
      <alignment horizontal="center" vertical="center"/>
    </xf>
    <xf numFmtId="0" fontId="10" fillId="0" borderId="0" xfId="0" applyFont="1"/>
    <xf numFmtId="165" fontId="14" fillId="0" borderId="0" xfId="0" applyNumberFormat="1" applyFont="1" applyAlignment="1">
      <alignment horizontal="centerContinuous" vertical="center" wrapText="1"/>
    </xf>
    <xf numFmtId="0" fontId="15" fillId="0" borderId="0" xfId="0" applyFont="1" applyAlignment="1">
      <alignment vertical="top" wrapText="1"/>
    </xf>
    <xf numFmtId="0" fontId="15" fillId="0" borderId="0" xfId="0" applyFont="1"/>
    <xf numFmtId="4" fontId="9" fillId="0" borderId="0" xfId="0" applyNumberFormat="1" applyFont="1" applyAlignment="1">
      <alignment vertical="top" wrapText="1"/>
    </xf>
    <xf numFmtId="10" fontId="9" fillId="0" borderId="0" xfId="2" applyNumberFormat="1" applyFont="1"/>
    <xf numFmtId="10" fontId="9" fillId="0" borderId="0" xfId="0" applyNumberFormat="1" applyFont="1"/>
    <xf numFmtId="164" fontId="9" fillId="0" borderId="0" xfId="1" applyFont="1"/>
    <xf numFmtId="164" fontId="9" fillId="0" borderId="0" xfId="0" applyNumberFormat="1" applyFont="1"/>
    <xf numFmtId="4" fontId="9" fillId="0" borderId="0" xfId="0" applyNumberFormat="1" applyFont="1" applyAlignment="1">
      <alignment vertical="center"/>
    </xf>
    <xf numFmtId="4" fontId="9" fillId="0" borderId="0" xfId="0" applyNumberFormat="1" applyFont="1" applyBorder="1"/>
    <xf numFmtId="0" fontId="7" fillId="2" borderId="5" xfId="0" applyFont="1" applyFill="1" applyBorder="1" applyAlignment="1">
      <alignment horizontal="center" vertical="center"/>
    </xf>
    <xf numFmtId="0" fontId="7" fillId="2" borderId="6" xfId="0" applyFont="1" applyFill="1" applyBorder="1" applyAlignment="1">
      <alignment vertical="center"/>
    </xf>
    <xf numFmtId="0" fontId="6" fillId="2" borderId="6"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center"/>
    </xf>
    <xf numFmtId="4" fontId="7" fillId="2" borderId="0" xfId="0" applyNumberFormat="1" applyFont="1" applyFill="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167" fontId="7" fillId="0" borderId="0" xfId="0" applyNumberFormat="1" applyFont="1" applyBorder="1" applyAlignment="1">
      <alignment horizontal="center" vertical="center"/>
    </xf>
    <xf numFmtId="167" fontId="7" fillId="0" borderId="0" xfId="0" applyNumberFormat="1"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justify" vertical="center"/>
    </xf>
    <xf numFmtId="0" fontId="7" fillId="0" borderId="0" xfId="0" applyFont="1" applyBorder="1" applyAlignment="1">
      <alignment horizontal="justify" vertical="center" wrapText="1"/>
    </xf>
    <xf numFmtId="3" fontId="7" fillId="0" borderId="0" xfId="0" applyNumberFormat="1" applyFont="1" applyBorder="1" applyAlignment="1">
      <alignment vertical="center"/>
    </xf>
    <xf numFmtId="3" fontId="7" fillId="2" borderId="0" xfId="0" applyNumberFormat="1" applyFont="1" applyFill="1" applyBorder="1" applyAlignment="1">
      <alignment vertical="center"/>
    </xf>
    <xf numFmtId="3" fontId="6" fillId="2" borderId="0" xfId="0" applyNumberFormat="1" applyFont="1" applyFill="1" applyBorder="1" applyAlignment="1">
      <alignment vertical="center"/>
    </xf>
    <xf numFmtId="3" fontId="7" fillId="0" borderId="0" xfId="1" applyNumberFormat="1" applyFont="1" applyBorder="1" applyAlignment="1">
      <alignment vertical="center"/>
    </xf>
    <xf numFmtId="3" fontId="7" fillId="2" borderId="6" xfId="0" applyNumberFormat="1" applyFont="1" applyFill="1" applyBorder="1" applyAlignment="1">
      <alignment vertical="center"/>
    </xf>
    <xf numFmtId="3" fontId="6" fillId="2" borderId="1" xfId="0" applyNumberFormat="1" applyFont="1" applyFill="1" applyBorder="1" applyAlignment="1">
      <alignment vertical="center"/>
    </xf>
    <xf numFmtId="168" fontId="9" fillId="0" borderId="0" xfId="1" applyNumberFormat="1" applyFont="1"/>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3" fontId="7" fillId="0" borderId="0" xfId="0" applyNumberFormat="1" applyFont="1" applyFill="1" applyBorder="1" applyAlignment="1">
      <alignment vertical="center"/>
    </xf>
    <xf numFmtId="3" fontId="7" fillId="0" borderId="0" xfId="6" applyNumberFormat="1" applyFont="1" applyBorder="1" applyAlignment="1">
      <alignment vertical="center"/>
    </xf>
    <xf numFmtId="49" fontId="6" fillId="3" borderId="7" xfId="0" applyNumberFormat="1" applyFont="1" applyFill="1" applyBorder="1" applyAlignment="1">
      <alignment horizontal="center" vertical="center"/>
    </xf>
    <xf numFmtId="3" fontId="17" fillId="3" borderId="7" xfId="0" applyNumberFormat="1" applyFont="1" applyFill="1" applyBorder="1" applyAlignment="1">
      <alignment horizontal="right" vertical="center" wrapText="1"/>
    </xf>
    <xf numFmtId="10" fontId="17" fillId="3" borderId="7" xfId="2" applyNumberFormat="1" applyFont="1" applyFill="1" applyBorder="1" applyAlignment="1">
      <alignment horizontal="center" vertical="center" wrapText="1"/>
    </xf>
    <xf numFmtId="0" fontId="7" fillId="0" borderId="7" xfId="0" applyFont="1" applyBorder="1" applyAlignment="1">
      <alignment horizontal="center" vertical="center" wrapText="1"/>
    </xf>
    <xf numFmtId="166" fontId="7" fillId="0" borderId="7" xfId="0" applyNumberFormat="1" applyFont="1" applyBorder="1" applyAlignment="1">
      <alignment horizontal="center" vertical="center" wrapText="1"/>
    </xf>
    <xf numFmtId="0" fontId="7" fillId="3" borderId="7" xfId="0" applyFont="1" applyFill="1" applyBorder="1" applyAlignment="1">
      <alignment horizontal="left" vertical="center" wrapText="1"/>
    </xf>
    <xf numFmtId="49" fontId="6" fillId="3" borderId="8" xfId="0" applyNumberFormat="1" applyFont="1" applyFill="1" applyBorder="1" applyAlignment="1">
      <alignment horizontal="center" vertical="center"/>
    </xf>
    <xf numFmtId="0" fontId="6" fillId="3" borderId="8" xfId="0" applyFont="1" applyFill="1" applyBorder="1" applyAlignment="1">
      <alignment horizontal="center" vertical="center" wrapText="1"/>
    </xf>
    <xf numFmtId="3" fontId="17" fillId="3" borderId="8" xfId="0" applyNumberFormat="1" applyFont="1" applyFill="1" applyBorder="1" applyAlignment="1">
      <alignment horizontal="right" vertical="center" wrapText="1"/>
    </xf>
    <xf numFmtId="10" fontId="17" fillId="3" borderId="8" xfId="2" applyNumberFormat="1"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9" fillId="0" borderId="0" xfId="0" applyFont="1" applyAlignment="1">
      <alignment vertical="top" wrapText="1"/>
    </xf>
    <xf numFmtId="0" fontId="9" fillId="3" borderId="8" xfId="0" applyFont="1" applyFill="1" applyBorder="1"/>
    <xf numFmtId="0" fontId="9" fillId="3" borderId="7" xfId="0" applyFont="1" applyFill="1" applyBorder="1"/>
    <xf numFmtId="166" fontId="7" fillId="0" borderId="7" xfId="0" applyNumberFormat="1" applyFont="1" applyFill="1" applyBorder="1" applyAlignment="1">
      <alignment horizontal="center" vertical="center" wrapText="1"/>
    </xf>
    <xf numFmtId="3" fontId="16" fillId="0" borderId="7" xfId="0" applyNumberFormat="1" applyFont="1" applyFill="1" applyBorder="1" applyAlignment="1">
      <alignment vertical="center" wrapText="1"/>
    </xf>
    <xf numFmtId="10" fontId="16" fillId="0" borderId="7" xfId="2" applyNumberFormat="1" applyFont="1" applyFill="1" applyBorder="1" applyAlignment="1">
      <alignment horizontal="center" vertical="center" wrapText="1"/>
    </xf>
    <xf numFmtId="3" fontId="16" fillId="0" borderId="7" xfId="0" applyNumberFormat="1" applyFont="1" applyBorder="1" applyAlignment="1">
      <alignment vertical="center" wrapText="1"/>
    </xf>
    <xf numFmtId="10" fontId="16" fillId="0" borderId="7" xfId="2" applyNumberFormat="1" applyFont="1" applyBorder="1" applyAlignment="1">
      <alignment horizontal="center" vertical="center" wrapText="1"/>
    </xf>
    <xf numFmtId="0" fontId="12" fillId="0" borderId="0" xfId="0" applyFont="1"/>
    <xf numFmtId="0" fontId="6" fillId="3" borderId="7" xfId="0" applyFont="1" applyFill="1" applyBorder="1" applyAlignment="1">
      <alignment horizontal="center" vertical="center" wrapText="1"/>
    </xf>
    <xf numFmtId="0" fontId="7" fillId="0" borderId="7" xfId="0" applyFont="1" applyBorder="1" applyAlignment="1">
      <alignment vertical="center" wrapText="1"/>
    </xf>
    <xf numFmtId="0" fontId="7" fillId="0" borderId="7" xfId="0" applyFont="1" applyFill="1" applyBorder="1" applyAlignment="1">
      <alignment vertical="center" wrapText="1"/>
    </xf>
    <xf numFmtId="0" fontId="5" fillId="0" borderId="7" xfId="0" applyFont="1" applyBorder="1"/>
    <xf numFmtId="0" fontId="5" fillId="0" borderId="7" xfId="0" applyFont="1" applyFill="1"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8" fillId="3" borderId="8" xfId="0" applyFont="1" applyFill="1" applyBorder="1" applyAlignment="1">
      <alignment horizontal="center" vertical="center" wrapText="1"/>
    </xf>
    <xf numFmtId="0" fontId="5"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166" fontId="7" fillId="7" borderId="7" xfId="0" applyNumberFormat="1" applyFont="1" applyFill="1" applyBorder="1" applyAlignment="1">
      <alignment horizontal="center" vertical="center" wrapText="1"/>
    </xf>
    <xf numFmtId="0" fontId="16" fillId="0" borderId="0" xfId="0" applyFont="1" applyAlignment="1">
      <alignment horizontal="left"/>
    </xf>
    <xf numFmtId="0" fontId="10" fillId="0" borderId="0" xfId="0" applyFont="1" applyAlignment="1">
      <alignment horizontal="left" vertical="center"/>
    </xf>
    <xf numFmtId="0" fontId="21" fillId="8" borderId="0" xfId="24" applyFont="1" applyFill="1"/>
    <xf numFmtId="0" fontId="21" fillId="8" borderId="0" xfId="24" applyFont="1" applyFill="1" applyBorder="1"/>
    <xf numFmtId="0" fontId="22" fillId="8" borderId="0" xfId="24" applyFont="1" applyFill="1" applyBorder="1"/>
    <xf numFmtId="166" fontId="7" fillId="0" borderId="0" xfId="0" applyNumberFormat="1" applyFont="1" applyBorder="1" applyAlignment="1">
      <alignment horizontal="center" vertical="center" wrapText="1"/>
    </xf>
    <xf numFmtId="0" fontId="7" fillId="0" borderId="0" xfId="0" applyFont="1" applyBorder="1" applyAlignment="1">
      <alignment vertical="center" wrapText="1"/>
    </xf>
    <xf numFmtId="3" fontId="16" fillId="0" borderId="0" xfId="0" applyNumberFormat="1" applyFont="1" applyBorder="1" applyAlignment="1">
      <alignment vertical="center" wrapText="1"/>
    </xf>
    <xf numFmtId="10" fontId="16" fillId="0" borderId="0" xfId="2" applyNumberFormat="1" applyFont="1" applyBorder="1" applyAlignment="1">
      <alignment horizontal="center" vertical="center" wrapText="1"/>
    </xf>
    <xf numFmtId="169" fontId="16" fillId="0" borderId="11" xfId="0" applyNumberFormat="1" applyFont="1" applyBorder="1" applyAlignment="1">
      <alignment vertical="center" wrapText="1"/>
    </xf>
    <xf numFmtId="169" fontId="16" fillId="0" borderId="12" xfId="0" applyNumberFormat="1" applyFont="1" applyBorder="1" applyAlignment="1">
      <alignment vertical="center" wrapText="1"/>
    </xf>
    <xf numFmtId="169" fontId="16" fillId="0" borderId="13" xfId="0" applyNumberFormat="1" applyFont="1" applyBorder="1" applyAlignment="1">
      <alignment vertical="center" wrapText="1"/>
    </xf>
    <xf numFmtId="169" fontId="16" fillId="0" borderId="14" xfId="0" applyNumberFormat="1" applyFont="1" applyBorder="1" applyAlignment="1">
      <alignment vertical="center" wrapText="1"/>
    </xf>
    <xf numFmtId="169" fontId="16" fillId="0" borderId="15" xfId="0" applyNumberFormat="1" applyFont="1" applyBorder="1" applyAlignment="1">
      <alignment vertical="center" wrapText="1"/>
    </xf>
    <xf numFmtId="169" fontId="16" fillId="0" borderId="16" xfId="0" applyNumberFormat="1" applyFont="1" applyBorder="1" applyAlignment="1">
      <alignment vertical="center" wrapText="1"/>
    </xf>
    <xf numFmtId="0" fontId="7" fillId="0" borderId="12" xfId="0" applyFont="1" applyBorder="1" applyAlignment="1">
      <alignment vertical="center" wrapText="1"/>
    </xf>
    <xf numFmtId="166" fontId="7" fillId="0" borderId="19" xfId="0" applyNumberFormat="1" applyFont="1" applyBorder="1" applyAlignment="1">
      <alignment horizontal="center" vertical="center" wrapText="1"/>
    </xf>
    <xf numFmtId="49" fontId="6" fillId="3" borderId="20" xfId="0" applyNumberFormat="1" applyFont="1" applyFill="1" applyBorder="1" applyAlignment="1">
      <alignment horizontal="center" vertical="center"/>
    </xf>
    <xf numFmtId="0" fontId="6" fillId="3" borderId="22" xfId="0" applyFont="1" applyFill="1" applyBorder="1" applyAlignment="1">
      <alignment horizontal="center"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169" fontId="16" fillId="0" borderId="30" xfId="0" applyNumberFormat="1" applyFont="1" applyBorder="1" applyAlignment="1">
      <alignment vertical="center" wrapText="1"/>
    </xf>
    <xf numFmtId="169" fontId="16" fillId="0" borderId="31" xfId="0" applyNumberFormat="1" applyFont="1" applyBorder="1" applyAlignment="1">
      <alignment vertical="center" wrapText="1"/>
    </xf>
    <xf numFmtId="169" fontId="16" fillId="0" borderId="26" xfId="0" applyNumberFormat="1" applyFont="1" applyBorder="1" applyAlignment="1">
      <alignment vertical="center" wrapText="1"/>
    </xf>
    <xf numFmtId="0" fontId="7" fillId="0" borderId="18" xfId="0" applyFont="1" applyBorder="1" applyAlignment="1">
      <alignment vertical="center" wrapText="1"/>
    </xf>
    <xf numFmtId="0" fontId="7" fillId="0" borderId="32" xfId="0" applyFont="1" applyBorder="1" applyAlignment="1">
      <alignment vertical="center" wrapText="1"/>
    </xf>
    <xf numFmtId="0" fontId="7" fillId="0" borderId="17" xfId="0" applyFont="1" applyBorder="1" applyAlignment="1">
      <alignment horizontal="center" vertical="center" wrapText="1"/>
    </xf>
    <xf numFmtId="169" fontId="16" fillId="0" borderId="34" xfId="0" applyNumberFormat="1" applyFont="1" applyBorder="1" applyAlignment="1">
      <alignment vertical="center" wrapText="1"/>
    </xf>
    <xf numFmtId="169" fontId="16" fillId="0" borderId="35" xfId="0" applyNumberFormat="1" applyFont="1" applyBorder="1" applyAlignment="1">
      <alignment vertical="center" wrapText="1"/>
    </xf>
    <xf numFmtId="169" fontId="16" fillId="0" borderId="29" xfId="0" applyNumberFormat="1" applyFont="1" applyBorder="1" applyAlignment="1">
      <alignment vertical="center" wrapText="1"/>
    </xf>
    <xf numFmtId="10" fontId="16" fillId="0" borderId="29" xfId="2" applyNumberFormat="1" applyFont="1" applyBorder="1" applyAlignment="1">
      <alignment horizontal="center" vertical="center" wrapText="1"/>
    </xf>
    <xf numFmtId="0" fontId="7" fillId="0" borderId="29" xfId="0" applyFont="1" applyBorder="1" applyAlignment="1">
      <alignment vertical="center" wrapText="1"/>
    </xf>
    <xf numFmtId="0" fontId="7" fillId="0" borderId="36" xfId="0" applyFont="1" applyBorder="1" applyAlignment="1">
      <alignment vertical="center" wrapText="1"/>
    </xf>
    <xf numFmtId="169" fontId="16" fillId="0" borderId="34" xfId="2" applyNumberFormat="1" applyFont="1" applyBorder="1" applyAlignment="1">
      <alignment horizontal="right"/>
    </xf>
    <xf numFmtId="0" fontId="7" fillId="0" borderId="37" xfId="0" applyFont="1" applyBorder="1" applyAlignment="1">
      <alignment vertical="center" wrapText="1"/>
    </xf>
    <xf numFmtId="169" fontId="16" fillId="0" borderId="38" xfId="0" applyNumberFormat="1" applyFont="1" applyBorder="1" applyAlignment="1">
      <alignment vertical="center" wrapText="1"/>
    </xf>
    <xf numFmtId="169" fontId="16" fillId="0" borderId="39" xfId="0" applyNumberFormat="1" applyFont="1" applyBorder="1" applyAlignment="1">
      <alignment vertical="center" wrapText="1"/>
    </xf>
    <xf numFmtId="169" fontId="16" fillId="0" borderId="40" xfId="0" applyNumberFormat="1" applyFont="1" applyBorder="1" applyAlignment="1">
      <alignment vertical="center" wrapText="1"/>
    </xf>
    <xf numFmtId="0" fontId="7" fillId="0" borderId="20" xfId="0" applyFont="1" applyBorder="1" applyAlignment="1">
      <alignment horizontal="center" vertical="center" wrapText="1"/>
    </xf>
    <xf numFmtId="0" fontId="7" fillId="0" borderId="41" xfId="0" applyFont="1" applyBorder="1" applyAlignment="1">
      <alignment vertical="center" wrapText="1"/>
    </xf>
    <xf numFmtId="169" fontId="16" fillId="0" borderId="42" xfId="0" applyNumberFormat="1" applyFont="1" applyBorder="1" applyAlignment="1">
      <alignment vertical="center" wrapText="1"/>
    </xf>
    <xf numFmtId="169" fontId="16" fillId="0" borderId="43" xfId="0" applyNumberFormat="1" applyFont="1" applyBorder="1" applyAlignment="1">
      <alignment vertical="center" wrapText="1"/>
    </xf>
    <xf numFmtId="169" fontId="16" fillId="0" borderId="44" xfId="0" applyNumberFormat="1" applyFont="1" applyBorder="1" applyAlignment="1">
      <alignment vertical="center" wrapText="1"/>
    </xf>
    <xf numFmtId="10" fontId="16" fillId="0" borderId="44" xfId="2" applyNumberFormat="1" applyFont="1" applyBorder="1" applyAlignment="1">
      <alignment horizontal="center" vertical="center" wrapText="1"/>
    </xf>
    <xf numFmtId="0" fontId="7" fillId="0" borderId="44" xfId="0" applyFont="1" applyBorder="1" applyAlignment="1">
      <alignment vertical="center" wrapText="1"/>
    </xf>
    <xf numFmtId="0" fontId="7" fillId="0" borderId="45" xfId="0" applyFont="1" applyBorder="1" applyAlignment="1">
      <alignment horizontal="center" vertical="center" wrapText="1"/>
    </xf>
    <xf numFmtId="10" fontId="16" fillId="0" borderId="26" xfId="2" applyNumberFormat="1" applyFont="1" applyBorder="1" applyAlignment="1">
      <alignment horizontal="center" vertical="center" wrapText="1"/>
    </xf>
    <xf numFmtId="10" fontId="16" fillId="0" borderId="17" xfId="2" applyNumberFormat="1" applyFont="1" applyBorder="1" applyAlignment="1">
      <alignment horizontal="center" vertical="center" wrapText="1"/>
    </xf>
    <xf numFmtId="0" fontId="7" fillId="0" borderId="17" xfId="0" applyFont="1" applyBorder="1" applyAlignment="1">
      <alignment vertical="center" wrapText="1"/>
    </xf>
    <xf numFmtId="10" fontId="16" fillId="0" borderId="46" xfId="2" applyNumberFormat="1" applyFont="1" applyBorder="1" applyAlignment="1">
      <alignment horizontal="center" vertical="center" wrapText="1"/>
    </xf>
    <xf numFmtId="10" fontId="16" fillId="0" borderId="47" xfId="2" applyNumberFormat="1" applyFont="1" applyBorder="1" applyAlignment="1">
      <alignment horizontal="center" vertical="center" wrapText="1"/>
    </xf>
    <xf numFmtId="0" fontId="7" fillId="0" borderId="21" xfId="0" applyFont="1" applyBorder="1" applyAlignment="1">
      <alignment vertical="center" wrapText="1"/>
    </xf>
    <xf numFmtId="10" fontId="16" fillId="0" borderId="48" xfId="2" applyNumberFormat="1" applyFont="1" applyBorder="1" applyAlignment="1">
      <alignment horizontal="center" vertical="center" wrapText="1"/>
    </xf>
    <xf numFmtId="0" fontId="7" fillId="0" borderId="50" xfId="0" applyFont="1" applyBorder="1" applyAlignment="1">
      <alignment vertical="center" wrapText="1"/>
    </xf>
    <xf numFmtId="49" fontId="6" fillId="3" borderId="17" xfId="0" applyNumberFormat="1" applyFont="1" applyFill="1" applyBorder="1" applyAlignment="1">
      <alignment horizontal="center" vertical="center"/>
    </xf>
    <xf numFmtId="0" fontId="6" fillId="3" borderId="36" xfId="0" applyFont="1" applyFill="1" applyBorder="1" applyAlignment="1">
      <alignment horizontal="center" vertical="center" wrapText="1"/>
    </xf>
    <xf numFmtId="166" fontId="7" fillId="0" borderId="33" xfId="0" applyNumberFormat="1" applyFont="1" applyBorder="1" applyAlignment="1">
      <alignment horizontal="center" vertical="center" wrapText="1"/>
    </xf>
    <xf numFmtId="166" fontId="7" fillId="0" borderId="17" xfId="0" applyNumberFormat="1" applyFont="1" applyFill="1" applyBorder="1" applyAlignment="1">
      <alignment horizontal="center" vertical="center" wrapText="1"/>
    </xf>
    <xf numFmtId="0" fontId="7" fillId="0" borderId="36" xfId="0" applyFont="1" applyFill="1" applyBorder="1" applyAlignment="1">
      <alignment vertical="center" wrapText="1"/>
    </xf>
    <xf numFmtId="166" fontId="7" fillId="0" borderId="17" xfId="0" applyNumberFormat="1" applyFont="1" applyBorder="1" applyAlignment="1">
      <alignment horizontal="center" vertical="center" wrapText="1"/>
    </xf>
    <xf numFmtId="166" fontId="7" fillId="0" borderId="20" xfId="0" applyNumberFormat="1" applyFont="1" applyFill="1" applyBorder="1" applyAlignment="1">
      <alignment horizontal="center" vertical="center" wrapText="1"/>
    </xf>
    <xf numFmtId="10" fontId="16" fillId="0" borderId="51" xfId="2" applyNumberFormat="1" applyFont="1" applyBorder="1" applyAlignment="1">
      <alignment horizontal="center" vertical="center" wrapText="1"/>
    </xf>
    <xf numFmtId="10" fontId="16" fillId="0" borderId="20" xfId="2" applyNumberFormat="1" applyFont="1" applyBorder="1" applyAlignment="1">
      <alignment horizontal="center" vertical="center" wrapText="1"/>
    </xf>
    <xf numFmtId="166" fontId="7" fillId="0" borderId="27" xfId="0" applyNumberFormat="1" applyFont="1" applyBorder="1" applyAlignment="1">
      <alignment horizontal="center" vertical="center" wrapText="1"/>
    </xf>
    <xf numFmtId="166" fontId="7" fillId="0" borderId="49" xfId="0" applyNumberFormat="1" applyFont="1" applyBorder="1" applyAlignment="1">
      <alignment horizontal="center" vertical="center" wrapText="1"/>
    </xf>
    <xf numFmtId="0" fontId="7" fillId="0" borderId="52" xfId="0" applyFont="1" applyBorder="1" applyAlignment="1">
      <alignment vertical="center" wrapText="1"/>
    </xf>
    <xf numFmtId="169" fontId="16" fillId="0" borderId="53" xfId="0" applyNumberFormat="1" applyFont="1" applyBorder="1" applyAlignment="1">
      <alignment vertical="center" wrapText="1"/>
    </xf>
    <xf numFmtId="169" fontId="16" fillId="0" borderId="54" xfId="0" applyNumberFormat="1" applyFont="1" applyBorder="1" applyAlignment="1">
      <alignment vertical="center" wrapText="1"/>
    </xf>
    <xf numFmtId="169" fontId="16" fillId="0" borderId="50" xfId="0" applyNumberFormat="1" applyFont="1" applyBorder="1" applyAlignment="1">
      <alignment vertical="center" wrapText="1"/>
    </xf>
    <xf numFmtId="10" fontId="16" fillId="0" borderId="25" xfId="2" applyNumberFormat="1" applyFont="1" applyBorder="1" applyAlignment="1">
      <alignment horizontal="center" vertical="center" wrapText="1"/>
    </xf>
    <xf numFmtId="166" fontId="7" fillId="0" borderId="45" xfId="0" applyNumberFormat="1" applyFont="1" applyBorder="1" applyAlignment="1">
      <alignment horizontal="center" vertical="center" wrapText="1"/>
    </xf>
    <xf numFmtId="169" fontId="16" fillId="0" borderId="35" xfId="0" applyNumberFormat="1" applyFont="1" applyFill="1" applyBorder="1" applyAlignment="1">
      <alignment horizontal="right" vertical="center"/>
    </xf>
    <xf numFmtId="169" fontId="16" fillId="0" borderId="29" xfId="0" applyNumberFormat="1" applyFont="1" applyFill="1" applyBorder="1" applyAlignment="1">
      <alignment horizontal="right" vertical="center"/>
    </xf>
    <xf numFmtId="0" fontId="7" fillId="0" borderId="49" xfId="0" applyFont="1" applyBorder="1" applyAlignment="1">
      <alignment vertical="center" wrapText="1"/>
    </xf>
    <xf numFmtId="0" fontId="6" fillId="3" borderId="41" xfId="0" applyFont="1" applyFill="1" applyBorder="1" applyAlignment="1">
      <alignment horizontal="center" vertical="center" wrapText="1"/>
    </xf>
    <xf numFmtId="0" fontId="7" fillId="0" borderId="35" xfId="0" applyFont="1" applyBorder="1" applyAlignment="1">
      <alignment vertical="center" wrapText="1"/>
    </xf>
    <xf numFmtId="49" fontId="6" fillId="3" borderId="45" xfId="0" applyNumberFormat="1" applyFont="1" applyFill="1" applyBorder="1" applyAlignment="1">
      <alignment horizontal="center" vertical="center"/>
    </xf>
    <xf numFmtId="0" fontId="6" fillId="3" borderId="45" xfId="0" applyFont="1" applyFill="1" applyBorder="1" applyAlignment="1">
      <alignment horizontal="center" vertical="center" wrapText="1"/>
    </xf>
    <xf numFmtId="10" fontId="16" fillId="0" borderId="28" xfId="2" applyNumberFormat="1" applyFont="1" applyBorder="1" applyAlignment="1">
      <alignment horizontal="center" vertical="center" wrapText="1"/>
    </xf>
    <xf numFmtId="166" fontId="7" fillId="0" borderId="20" xfId="0" applyNumberFormat="1" applyFont="1" applyBorder="1" applyAlignment="1">
      <alignment horizontal="center" vertical="center" wrapText="1"/>
    </xf>
    <xf numFmtId="0" fontId="7" fillId="0" borderId="20" xfId="0" applyFont="1" applyBorder="1" applyAlignment="1">
      <alignment vertical="center" wrapText="1"/>
    </xf>
    <xf numFmtId="10" fontId="16" fillId="0" borderId="55" xfId="2" applyNumberFormat="1" applyFont="1" applyBorder="1" applyAlignment="1">
      <alignment horizontal="center" vertical="center" wrapText="1"/>
    </xf>
    <xf numFmtId="169" fontId="16" fillId="0" borderId="35" xfId="2" applyNumberFormat="1" applyFont="1" applyBorder="1" applyAlignment="1">
      <alignment horizontal="right" vertical="center"/>
    </xf>
    <xf numFmtId="10" fontId="16" fillId="0" borderId="24" xfId="2" applyNumberFormat="1" applyFont="1" applyBorder="1" applyAlignment="1">
      <alignment horizontal="center" vertical="center" wrapText="1"/>
    </xf>
    <xf numFmtId="169" fontId="16" fillId="0" borderId="0" xfId="0" applyNumberFormat="1" applyFont="1" applyBorder="1" applyAlignment="1">
      <alignment vertical="center" wrapText="1"/>
    </xf>
    <xf numFmtId="0" fontId="6" fillId="4" borderId="56" xfId="0" applyFont="1" applyFill="1" applyBorder="1" applyAlignment="1">
      <alignment horizontal="center" vertical="center"/>
    </xf>
    <xf numFmtId="0" fontId="17" fillId="4" borderId="4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17" xfId="0" applyFont="1" applyFill="1" applyBorder="1" applyAlignment="1">
      <alignment horizontal="center" vertical="center" wrapText="1"/>
    </xf>
    <xf numFmtId="49" fontId="6" fillId="3" borderId="57" xfId="0" applyNumberFormat="1" applyFont="1" applyFill="1" applyBorder="1" applyAlignment="1">
      <alignment horizontal="center" vertical="center"/>
    </xf>
    <xf numFmtId="169" fontId="16" fillId="0" borderId="29" xfId="2" applyNumberFormat="1" applyFont="1" applyBorder="1" applyAlignment="1">
      <alignment horizontal="right" vertical="center"/>
    </xf>
    <xf numFmtId="0" fontId="9" fillId="0" borderId="17" xfId="0" applyFont="1" applyBorder="1" applyAlignment="1">
      <alignment vertical="top" wrapText="1"/>
    </xf>
    <xf numFmtId="1" fontId="16" fillId="0" borderId="29" xfId="2" applyNumberFormat="1" applyFont="1" applyBorder="1" applyAlignment="1">
      <alignment horizontal="center" vertical="center" wrapText="1"/>
    </xf>
    <xf numFmtId="1" fontId="16" fillId="0" borderId="44" xfId="2" applyNumberFormat="1" applyFont="1" applyBorder="1" applyAlignment="1">
      <alignment horizontal="center" vertical="center" wrapText="1"/>
    </xf>
    <xf numFmtId="1" fontId="16" fillId="0" borderId="26" xfId="2" applyNumberFormat="1" applyFont="1" applyBorder="1" applyAlignment="1">
      <alignment horizontal="center" vertical="center" wrapText="1"/>
    </xf>
    <xf numFmtId="1" fontId="16" fillId="0" borderId="17" xfId="2" applyNumberFormat="1" applyFont="1" applyBorder="1" applyAlignment="1">
      <alignment horizontal="center" vertical="center" wrapText="1"/>
    </xf>
    <xf numFmtId="1" fontId="16" fillId="0" borderId="49" xfId="2" applyNumberFormat="1" applyFont="1" applyBorder="1" applyAlignment="1">
      <alignment horizontal="center" vertical="center" wrapText="1"/>
    </xf>
    <xf numFmtId="1" fontId="16" fillId="0" borderId="20" xfId="2" applyNumberFormat="1" applyFont="1" applyBorder="1" applyAlignment="1">
      <alignment horizontal="center" vertical="center" wrapText="1"/>
    </xf>
    <xf numFmtId="1" fontId="16" fillId="0" borderId="45" xfId="2" applyNumberFormat="1" applyFont="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applyAlignment="1">
      <alignment horizontal="left" vertical="center" wrapText="1"/>
    </xf>
    <xf numFmtId="169" fontId="7" fillId="0" borderId="17" xfId="0" applyNumberFormat="1" applyFont="1" applyBorder="1" applyAlignment="1">
      <alignment vertical="center" wrapText="1"/>
    </xf>
    <xf numFmtId="169" fontId="9" fillId="0" borderId="0" xfId="0" applyNumberFormat="1" applyFont="1"/>
    <xf numFmtId="0" fontId="23" fillId="0" borderId="0" xfId="0" applyFont="1" applyAlignment="1">
      <alignment horizontal="justify" vertical="center"/>
    </xf>
    <xf numFmtId="0" fontId="5" fillId="8" borderId="7" xfId="0" applyFont="1" applyFill="1" applyBorder="1" applyAlignment="1">
      <alignment vertical="top" wrapText="1"/>
    </xf>
    <xf numFmtId="0" fontId="7" fillId="8" borderId="29" xfId="0" applyFont="1" applyFill="1" applyBorder="1" applyAlignment="1">
      <alignment vertical="center" wrapText="1"/>
    </xf>
    <xf numFmtId="0" fontId="6" fillId="0" borderId="0" xfId="0" applyFont="1" applyBorder="1" applyAlignment="1">
      <alignment horizontal="left"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0" fillId="0" borderId="0" xfId="0" applyFont="1" applyAlignment="1">
      <alignment horizontal="left"/>
    </xf>
    <xf numFmtId="0" fontId="16" fillId="0" borderId="0" xfId="0" applyFont="1" applyAlignment="1">
      <alignment horizontal="left"/>
    </xf>
    <xf numFmtId="0" fontId="10" fillId="0" borderId="0" xfId="0" applyFont="1" applyAlignment="1">
      <alignment horizontal="left" vertical="center" wrapText="1"/>
    </xf>
    <xf numFmtId="0" fontId="10" fillId="0" borderId="0" xfId="0" applyFont="1" applyAlignment="1">
      <alignment horizontal="left" vertical="center"/>
    </xf>
    <xf numFmtId="169" fontId="17" fillId="3" borderId="23" xfId="0" applyNumberFormat="1" applyFont="1" applyFill="1" applyBorder="1" applyAlignment="1">
      <alignment horizontal="right" vertical="center" wrapText="1"/>
    </xf>
    <xf numFmtId="169" fontId="17" fillId="3" borderId="24" xfId="0" applyNumberFormat="1" applyFont="1" applyFill="1" applyBorder="1" applyAlignment="1">
      <alignment horizontal="right" vertical="center" wrapText="1"/>
    </xf>
    <xf numFmtId="169" fontId="17" fillId="3" borderId="29" xfId="2" applyNumberFormat="1" applyFont="1" applyFill="1" applyBorder="1" applyAlignment="1">
      <alignment horizontal="center" vertical="center" wrapText="1"/>
    </xf>
    <xf numFmtId="169" fontId="9" fillId="3" borderId="29" xfId="0" applyNumberFormat="1" applyFont="1" applyFill="1" applyBorder="1"/>
    <xf numFmtId="0" fontId="5" fillId="0" borderId="5" xfId="0" applyFont="1" applyBorder="1" applyAlignment="1">
      <alignment vertical="top" wrapText="1"/>
    </xf>
    <xf numFmtId="0" fontId="5" fillId="0" borderId="47" xfId="0" applyFont="1" applyBorder="1" applyAlignment="1">
      <alignment vertical="top" wrapText="1"/>
    </xf>
    <xf numFmtId="10" fontId="9" fillId="0" borderId="58" xfId="0" applyNumberFormat="1" applyFont="1" applyBorder="1"/>
    <xf numFmtId="0" fontId="5" fillId="0" borderId="29" xfId="0" applyFont="1" applyBorder="1" applyAlignment="1">
      <alignment vertical="center" wrapText="1"/>
    </xf>
    <xf numFmtId="1" fontId="5" fillId="0" borderId="17" xfId="2" applyNumberFormat="1" applyFont="1" applyBorder="1" applyAlignment="1">
      <alignment horizontal="left" vertical="center" wrapText="1"/>
    </xf>
    <xf numFmtId="0" fontId="5" fillId="8" borderId="29" xfId="0" applyFont="1" applyFill="1" applyBorder="1" applyAlignment="1">
      <alignment vertical="center" wrapText="1"/>
    </xf>
  </cellXfs>
  <cellStyles count="25">
    <cellStyle name="Millares" xfId="1" builtinId="3"/>
    <cellStyle name="Millares [0]" xfId="6" builtinId="6"/>
    <cellStyle name="Millares [0] 2" xfId="10"/>
    <cellStyle name="Millares 10" xfId="20"/>
    <cellStyle name="Millares 11" xfId="21"/>
    <cellStyle name="Millares 12" xfId="22"/>
    <cellStyle name="Millares 13" xfId="23"/>
    <cellStyle name="Millares 2" xfId="9"/>
    <cellStyle name="Millares 3" xfId="14"/>
    <cellStyle name="Millares 4" xfId="17"/>
    <cellStyle name="Millares 5" xfId="16"/>
    <cellStyle name="Millares 6" xfId="19"/>
    <cellStyle name="Millares 7" xfId="18"/>
    <cellStyle name="Millares 8" xfId="13"/>
    <cellStyle name="Millares 9" xfId="15"/>
    <cellStyle name="Normal" xfId="0" builtinId="0"/>
    <cellStyle name="Normal 2" xfId="3"/>
    <cellStyle name="Normal 2 3" xfId="4"/>
    <cellStyle name="Normal 2 8 3 4 2 3 2 2" xfId="7"/>
    <cellStyle name="Normal 2 8 3 4 2 3 2 2 2" xfId="11"/>
    <cellStyle name="Normal 2 8 3 4 2 3 2 2 4" xfId="8"/>
    <cellStyle name="Normal 2 8 3 4 2 3 2 2 4 2" xfId="12"/>
    <cellStyle name="Normal 3" xfId="5"/>
    <cellStyle name="Normal 4" xfId="24"/>
    <cellStyle name="Porcentaje"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231"/>
  <sheetViews>
    <sheetView showGridLines="0" zoomScaleNormal="100" workbookViewId="0">
      <selection activeCell="F17" sqref="F17"/>
    </sheetView>
  </sheetViews>
  <sheetFormatPr baseColWidth="10" defaultColWidth="11.42578125" defaultRowHeight="12.75" x14ac:dyDescent="0.2"/>
  <cols>
    <col min="1" max="1" width="4.140625" style="1" customWidth="1"/>
    <col min="2" max="2" width="5.7109375" style="1" customWidth="1"/>
    <col min="3" max="3" width="6.7109375" style="1" customWidth="1"/>
    <col min="4" max="4" width="3.42578125" style="1" customWidth="1"/>
    <col min="5" max="5" width="46.42578125" style="1" customWidth="1"/>
    <col min="6" max="9" width="15.140625" style="1" customWidth="1"/>
    <col min="10" max="10" width="21.140625" style="1" customWidth="1"/>
    <col min="11" max="12" width="11.42578125" style="1" customWidth="1"/>
    <col min="13" max="13" width="14.5703125" style="1" bestFit="1" customWidth="1"/>
    <col min="14" max="16384" width="11.42578125" style="1"/>
  </cols>
  <sheetData>
    <row r="1" spans="1:10" s="6" customFormat="1" ht="14.25" customHeight="1" x14ac:dyDescent="0.25">
      <c r="I1" s="12"/>
    </row>
    <row r="2" spans="1:10" s="6" customFormat="1" ht="15.75" customHeight="1" x14ac:dyDescent="0.25">
      <c r="A2" s="196"/>
      <c r="B2" s="196"/>
      <c r="C2" s="196"/>
      <c r="D2" s="196"/>
      <c r="E2" s="196"/>
      <c r="F2" s="196"/>
      <c r="G2" s="196"/>
      <c r="H2" s="196"/>
      <c r="I2" s="196"/>
    </row>
    <row r="3" spans="1:10" s="6" customFormat="1" ht="15.75" customHeight="1" x14ac:dyDescent="0.25">
      <c r="A3" s="196" t="s">
        <v>264</v>
      </c>
      <c r="B3" s="196"/>
      <c r="C3" s="196"/>
      <c r="D3" s="196"/>
      <c r="E3" s="196"/>
      <c r="F3" s="196"/>
      <c r="G3" s="196"/>
      <c r="H3" s="196"/>
      <c r="I3" s="196"/>
    </row>
    <row r="4" spans="1:10" s="6" customFormat="1" ht="15.75" customHeight="1" x14ac:dyDescent="0.2">
      <c r="A4" s="197" t="s">
        <v>422</v>
      </c>
      <c r="B4" s="197"/>
      <c r="C4" s="197"/>
      <c r="D4" s="197"/>
      <c r="E4" s="197"/>
      <c r="F4" s="197"/>
      <c r="G4" s="197"/>
      <c r="H4" s="197"/>
      <c r="I4" s="197"/>
    </row>
    <row r="5" spans="1:10" ht="7.5" customHeight="1" thickBot="1" x14ac:dyDescent="0.25"/>
    <row r="6" spans="1:10" s="2" customFormat="1" ht="26.25" customHeight="1" thickBot="1" x14ac:dyDescent="0.25">
      <c r="A6" s="194" t="s">
        <v>108</v>
      </c>
      <c r="B6" s="195"/>
      <c r="C6" s="195"/>
      <c r="D6" s="195"/>
      <c r="E6" s="46" t="s">
        <v>109</v>
      </c>
      <c r="F6" s="46"/>
      <c r="G6" s="46" t="s">
        <v>248</v>
      </c>
      <c r="H6" s="46" t="s">
        <v>110</v>
      </c>
      <c r="I6" s="47" t="s">
        <v>111</v>
      </c>
    </row>
    <row r="7" spans="1:10" s="4" customFormat="1" ht="15.75" customHeight="1" x14ac:dyDescent="0.2">
      <c r="A7" s="26">
        <v>0</v>
      </c>
      <c r="B7" s="27" t="s">
        <v>127</v>
      </c>
      <c r="C7" s="27"/>
      <c r="D7" s="27"/>
      <c r="E7" s="28"/>
      <c r="F7" s="29"/>
      <c r="G7" s="28"/>
      <c r="H7" s="28"/>
      <c r="I7" s="41">
        <f>+H9+H14+H21+H32+H40+H47</f>
        <v>0</v>
      </c>
      <c r="J7" s="21"/>
    </row>
    <row r="8" spans="1:10" s="3" customFormat="1" ht="11.25" customHeight="1" x14ac:dyDescent="0.2">
      <c r="A8" s="30"/>
      <c r="B8" s="31"/>
      <c r="C8" s="31"/>
      <c r="D8" s="31"/>
      <c r="E8" s="31"/>
      <c r="F8" s="39"/>
      <c r="G8" s="39"/>
      <c r="H8" s="39"/>
      <c r="I8" s="39"/>
    </row>
    <row r="9" spans="1:10" s="3" customFormat="1" ht="11.25" customHeight="1" x14ac:dyDescent="0.2">
      <c r="A9" s="30"/>
      <c r="B9" s="32">
        <v>0.01</v>
      </c>
      <c r="C9" s="33" t="s">
        <v>128</v>
      </c>
      <c r="D9" s="33"/>
      <c r="E9" s="31"/>
      <c r="F9" s="39"/>
      <c r="G9" s="39"/>
      <c r="H9" s="39">
        <f>+G11</f>
        <v>0</v>
      </c>
      <c r="I9" s="39"/>
      <c r="J9" s="1"/>
    </row>
    <row r="10" spans="1:10" ht="11.25" customHeight="1" x14ac:dyDescent="0.2">
      <c r="A10" s="30"/>
      <c r="B10" s="31"/>
      <c r="C10" s="31"/>
      <c r="D10" s="31"/>
      <c r="E10" s="31"/>
      <c r="F10" s="39"/>
      <c r="G10" s="39"/>
      <c r="H10" s="39"/>
      <c r="I10" s="39"/>
    </row>
    <row r="11" spans="1:10" ht="11.25" customHeight="1" x14ac:dyDescent="0.2">
      <c r="A11" s="30"/>
      <c r="B11" s="31"/>
      <c r="C11" s="33" t="s">
        <v>129</v>
      </c>
      <c r="D11" s="33"/>
      <c r="E11" s="31" t="s">
        <v>130</v>
      </c>
      <c r="F11" s="39"/>
      <c r="G11" s="39">
        <f>+F12</f>
        <v>0</v>
      </c>
      <c r="H11" s="39"/>
      <c r="I11" s="39"/>
      <c r="J11" s="5"/>
    </row>
    <row r="12" spans="1:10" s="5" customFormat="1" ht="11.25" customHeight="1" x14ac:dyDescent="0.2">
      <c r="A12" s="30"/>
      <c r="B12" s="31"/>
      <c r="C12" s="31" t="s">
        <v>129</v>
      </c>
      <c r="D12" s="34">
        <v>1</v>
      </c>
      <c r="E12" s="31" t="s">
        <v>130</v>
      </c>
      <c r="F12" s="39">
        <v>0</v>
      </c>
      <c r="G12" s="39"/>
      <c r="H12" s="39"/>
      <c r="I12" s="39"/>
    </row>
    <row r="13" spans="1:10" s="5" customFormat="1" ht="11.25" customHeight="1" x14ac:dyDescent="0.2">
      <c r="A13" s="30"/>
      <c r="B13" s="31"/>
      <c r="C13" s="31"/>
      <c r="D13" s="31"/>
      <c r="E13" s="31"/>
      <c r="F13" s="39"/>
      <c r="G13" s="39"/>
      <c r="H13" s="39"/>
      <c r="I13" s="39"/>
    </row>
    <row r="14" spans="1:10" s="5" customFormat="1" ht="11.25" customHeight="1" x14ac:dyDescent="0.2">
      <c r="A14" s="30"/>
      <c r="B14" s="32">
        <v>0.02</v>
      </c>
      <c r="C14" s="33" t="s">
        <v>131</v>
      </c>
      <c r="D14" s="33"/>
      <c r="E14" s="31"/>
      <c r="F14" s="39"/>
      <c r="G14" s="39"/>
      <c r="H14" s="39">
        <f>+G16+G18</f>
        <v>0</v>
      </c>
      <c r="I14" s="39"/>
    </row>
    <row r="15" spans="1:10" s="5" customFormat="1" ht="11.25" customHeight="1" x14ac:dyDescent="0.2">
      <c r="A15" s="30"/>
      <c r="B15" s="31"/>
      <c r="C15" s="31"/>
      <c r="D15" s="31"/>
      <c r="E15" s="31"/>
      <c r="F15" s="39"/>
      <c r="G15" s="39"/>
      <c r="H15" s="39"/>
      <c r="I15" s="39"/>
    </row>
    <row r="16" spans="1:10" s="5" customFormat="1" ht="11.25" customHeight="1" x14ac:dyDescent="0.2">
      <c r="A16" s="30"/>
      <c r="B16" s="31"/>
      <c r="C16" s="33" t="s">
        <v>132</v>
      </c>
      <c r="D16" s="33"/>
      <c r="E16" s="31" t="s">
        <v>133</v>
      </c>
      <c r="F16" s="39"/>
      <c r="G16" s="39">
        <f>+F17</f>
        <v>0</v>
      </c>
      <c r="H16" s="39"/>
      <c r="I16" s="39"/>
    </row>
    <row r="17" spans="1:9" s="5" customFormat="1" ht="11.25" customHeight="1" x14ac:dyDescent="0.2">
      <c r="A17" s="30"/>
      <c r="B17" s="31"/>
      <c r="C17" s="31" t="s">
        <v>132</v>
      </c>
      <c r="D17" s="34">
        <v>1</v>
      </c>
      <c r="E17" s="31" t="s">
        <v>113</v>
      </c>
      <c r="F17" s="39">
        <v>0</v>
      </c>
      <c r="G17" s="39"/>
      <c r="H17" s="39"/>
      <c r="I17" s="39"/>
    </row>
    <row r="18" spans="1:9" s="5" customFormat="1" ht="11.25" customHeight="1" x14ac:dyDescent="0.2">
      <c r="A18" s="30"/>
      <c r="B18" s="31"/>
      <c r="C18" s="33" t="s">
        <v>134</v>
      </c>
      <c r="D18" s="34"/>
      <c r="E18" s="31" t="s">
        <v>135</v>
      </c>
      <c r="F18" s="39"/>
      <c r="G18" s="49">
        <f>+F19</f>
        <v>0</v>
      </c>
      <c r="H18" s="39"/>
      <c r="I18" s="39"/>
    </row>
    <row r="19" spans="1:9" s="5" customFormat="1" ht="11.25" customHeight="1" x14ac:dyDescent="0.2">
      <c r="A19" s="30"/>
      <c r="B19" s="31"/>
      <c r="C19" s="31" t="s">
        <v>134</v>
      </c>
      <c r="D19" s="34">
        <v>1</v>
      </c>
      <c r="E19" s="31" t="s">
        <v>136</v>
      </c>
      <c r="F19" s="49">
        <v>0</v>
      </c>
      <c r="G19" s="39"/>
      <c r="H19" s="39"/>
      <c r="I19" s="39"/>
    </row>
    <row r="20" spans="1:9" s="5" customFormat="1" ht="11.25" customHeight="1" x14ac:dyDescent="0.2">
      <c r="A20" s="30"/>
      <c r="B20" s="31"/>
      <c r="C20" s="31"/>
      <c r="D20" s="34"/>
      <c r="E20" s="31"/>
      <c r="F20" s="39"/>
      <c r="G20" s="39"/>
      <c r="H20" s="39"/>
      <c r="I20" s="39"/>
    </row>
    <row r="21" spans="1:9" s="5" customFormat="1" ht="11.25" customHeight="1" x14ac:dyDescent="0.2">
      <c r="A21" s="30"/>
      <c r="B21" s="32">
        <v>0.03</v>
      </c>
      <c r="C21" s="33" t="s">
        <v>137</v>
      </c>
      <c r="D21" s="34"/>
      <c r="E21" s="31"/>
      <c r="F21" s="39"/>
      <c r="G21" s="39"/>
      <c r="H21" s="39">
        <f>+G23+G24+G27+G29+G30</f>
        <v>0</v>
      </c>
      <c r="I21" s="39"/>
    </row>
    <row r="22" spans="1:9" s="5" customFormat="1" ht="11.25" customHeight="1" x14ac:dyDescent="0.2">
      <c r="A22" s="30"/>
      <c r="B22" s="31"/>
      <c r="C22" s="31"/>
      <c r="D22" s="34"/>
      <c r="E22" s="31"/>
      <c r="F22" s="39"/>
      <c r="G22" s="39"/>
      <c r="H22" s="39"/>
      <c r="I22" s="39"/>
    </row>
    <row r="23" spans="1:9" s="5" customFormat="1" ht="11.25" customHeight="1" x14ac:dyDescent="0.2">
      <c r="A23" s="30"/>
      <c r="B23" s="31"/>
      <c r="C23" s="33" t="s">
        <v>138</v>
      </c>
      <c r="D23" s="34"/>
      <c r="E23" s="31" t="s">
        <v>139</v>
      </c>
      <c r="F23" s="39"/>
      <c r="G23" s="39">
        <v>0</v>
      </c>
      <c r="H23" s="39"/>
      <c r="I23" s="39"/>
    </row>
    <row r="24" spans="1:9" s="5" customFormat="1" ht="11.25" customHeight="1" x14ac:dyDescent="0.2">
      <c r="A24" s="30"/>
      <c r="B24" s="31"/>
      <c r="C24" s="33" t="s">
        <v>140</v>
      </c>
      <c r="D24" s="35"/>
      <c r="E24" s="31" t="s">
        <v>141</v>
      </c>
      <c r="F24" s="39"/>
      <c r="G24" s="39">
        <f>+F25</f>
        <v>0</v>
      </c>
      <c r="H24" s="39"/>
      <c r="I24" s="39"/>
    </row>
    <row r="25" spans="1:9" s="5" customFormat="1" ht="11.25" customHeight="1" x14ac:dyDescent="0.2">
      <c r="A25" s="30"/>
      <c r="B25" s="31"/>
      <c r="C25" s="31" t="s">
        <v>140</v>
      </c>
      <c r="D25" s="34">
        <v>1</v>
      </c>
      <c r="E25" s="31" t="s">
        <v>125</v>
      </c>
      <c r="F25" s="39">
        <v>0</v>
      </c>
      <c r="G25" s="39"/>
      <c r="H25" s="39"/>
      <c r="I25" s="39"/>
    </row>
    <row r="26" spans="1:9" s="5" customFormat="1" ht="11.25" customHeight="1" x14ac:dyDescent="0.2">
      <c r="A26" s="30"/>
      <c r="B26" s="31"/>
      <c r="C26" s="31" t="s">
        <v>140</v>
      </c>
      <c r="D26" s="34">
        <v>2</v>
      </c>
      <c r="E26" s="31" t="s">
        <v>142</v>
      </c>
      <c r="F26" s="39"/>
      <c r="G26" s="39"/>
      <c r="H26" s="39"/>
      <c r="I26" s="39"/>
    </row>
    <row r="27" spans="1:9" s="5" customFormat="1" ht="11.25" customHeight="1" x14ac:dyDescent="0.2">
      <c r="A27" s="30"/>
      <c r="B27" s="31"/>
      <c r="C27" s="33" t="s">
        <v>143</v>
      </c>
      <c r="D27" s="35"/>
      <c r="E27" s="31" t="s">
        <v>144</v>
      </c>
      <c r="F27" s="39"/>
      <c r="G27" s="39">
        <f>+F28</f>
        <v>0</v>
      </c>
      <c r="H27" s="39"/>
      <c r="I27" s="39"/>
    </row>
    <row r="28" spans="1:9" s="5" customFormat="1" ht="11.25" customHeight="1" x14ac:dyDescent="0.2">
      <c r="A28" s="30"/>
      <c r="B28" s="31"/>
      <c r="C28" s="31" t="s">
        <v>143</v>
      </c>
      <c r="D28" s="34">
        <v>1</v>
      </c>
      <c r="E28" s="31" t="s">
        <v>144</v>
      </c>
      <c r="F28" s="39">
        <v>0</v>
      </c>
      <c r="G28" s="39"/>
      <c r="H28" s="39"/>
      <c r="I28" s="39"/>
    </row>
    <row r="29" spans="1:9" s="5" customFormat="1" ht="11.25" customHeight="1" x14ac:dyDescent="0.2">
      <c r="A29" s="30"/>
      <c r="B29" s="31"/>
      <c r="C29" s="33" t="s">
        <v>60</v>
      </c>
      <c r="D29" s="35"/>
      <c r="E29" s="31" t="s">
        <v>112</v>
      </c>
      <c r="F29" s="39"/>
      <c r="G29" s="39">
        <v>0</v>
      </c>
      <c r="H29" s="39"/>
      <c r="I29" s="39"/>
    </row>
    <row r="30" spans="1:9" s="5" customFormat="1" ht="11.25" customHeight="1" x14ac:dyDescent="0.2">
      <c r="A30" s="36"/>
      <c r="B30" s="31"/>
      <c r="C30" s="33" t="s">
        <v>58</v>
      </c>
      <c r="D30" s="35"/>
      <c r="E30" s="31" t="s">
        <v>59</v>
      </c>
      <c r="F30" s="39"/>
      <c r="G30" s="39">
        <v>0</v>
      </c>
      <c r="H30" s="39"/>
      <c r="I30" s="39"/>
    </row>
    <row r="31" spans="1:9" s="5" customFormat="1" ht="11.25" customHeight="1" x14ac:dyDescent="0.2">
      <c r="A31" s="36"/>
      <c r="B31" s="31"/>
      <c r="C31" s="31"/>
      <c r="D31" s="34"/>
      <c r="E31" s="31"/>
      <c r="F31" s="39"/>
      <c r="G31" s="39"/>
      <c r="H31" s="39"/>
      <c r="I31" s="39"/>
    </row>
    <row r="32" spans="1:9" s="5" customFormat="1" ht="11.25" customHeight="1" x14ac:dyDescent="0.2">
      <c r="A32" s="30"/>
      <c r="B32" s="32">
        <v>0.04</v>
      </c>
      <c r="C32" s="33" t="s">
        <v>145</v>
      </c>
      <c r="D32" s="33"/>
      <c r="E32" s="31"/>
      <c r="F32" s="39"/>
      <c r="G32" s="39"/>
      <c r="H32" s="39">
        <f>SUM(G34:G38)</f>
        <v>0</v>
      </c>
      <c r="I32" s="39"/>
    </row>
    <row r="33" spans="1:9" s="5" customFormat="1" ht="11.25" customHeight="1" x14ac:dyDescent="0.2">
      <c r="A33" s="30"/>
      <c r="B33" s="31"/>
      <c r="C33" s="31"/>
      <c r="D33" s="31"/>
      <c r="E33" s="31"/>
      <c r="F33" s="39"/>
      <c r="G33" s="39"/>
      <c r="H33" s="39"/>
      <c r="I33" s="39"/>
    </row>
    <row r="34" spans="1:9" s="5" customFormat="1" ht="11.25" customHeight="1" x14ac:dyDescent="0.2">
      <c r="A34" s="30"/>
      <c r="B34" s="31"/>
      <c r="C34" s="33" t="s">
        <v>146</v>
      </c>
      <c r="D34" s="33"/>
      <c r="E34" s="31" t="s">
        <v>251</v>
      </c>
      <c r="F34" s="39"/>
      <c r="G34" s="39">
        <v>0</v>
      </c>
      <c r="H34" s="39"/>
      <c r="I34" s="39"/>
    </row>
    <row r="35" spans="1:9" s="5" customFormat="1" ht="11.25" customHeight="1" x14ac:dyDescent="0.2">
      <c r="A35" s="30"/>
      <c r="B35" s="31"/>
      <c r="C35" s="33" t="s">
        <v>147</v>
      </c>
      <c r="D35" s="33"/>
      <c r="E35" s="31" t="s">
        <v>148</v>
      </c>
      <c r="F35" s="39"/>
      <c r="G35" s="39">
        <v>0</v>
      </c>
      <c r="H35" s="39"/>
      <c r="I35" s="39"/>
    </row>
    <row r="36" spans="1:9" s="5" customFormat="1" ht="11.25" customHeight="1" x14ac:dyDescent="0.2">
      <c r="A36" s="30"/>
      <c r="B36" s="31"/>
      <c r="C36" s="33" t="s">
        <v>149</v>
      </c>
      <c r="D36" s="33"/>
      <c r="E36" s="31" t="s">
        <v>150</v>
      </c>
      <c r="F36" s="39"/>
      <c r="G36" s="39">
        <v>0</v>
      </c>
      <c r="H36" s="39"/>
      <c r="I36" s="39"/>
    </row>
    <row r="37" spans="1:9" s="5" customFormat="1" ht="11.25" customHeight="1" x14ac:dyDescent="0.2">
      <c r="A37" s="30"/>
      <c r="B37" s="31"/>
      <c r="C37" s="33" t="s">
        <v>151</v>
      </c>
      <c r="D37" s="33"/>
      <c r="E37" s="31" t="s">
        <v>152</v>
      </c>
      <c r="F37" s="39"/>
      <c r="G37" s="39">
        <v>0</v>
      </c>
      <c r="H37" s="39"/>
      <c r="I37" s="39"/>
    </row>
    <row r="38" spans="1:9" s="5" customFormat="1" ht="11.25" customHeight="1" x14ac:dyDescent="0.2">
      <c r="A38" s="30"/>
      <c r="B38" s="31"/>
      <c r="C38" s="33" t="s">
        <v>153</v>
      </c>
      <c r="D38" s="33"/>
      <c r="E38" s="31" t="s">
        <v>154</v>
      </c>
      <c r="F38" s="39"/>
      <c r="G38" s="39">
        <v>0</v>
      </c>
      <c r="H38" s="39"/>
      <c r="I38" s="39"/>
    </row>
    <row r="39" spans="1:9" s="5" customFormat="1" ht="11.25" customHeight="1" x14ac:dyDescent="0.2">
      <c r="A39" s="30"/>
      <c r="B39" s="31"/>
      <c r="C39" s="31"/>
      <c r="D39" s="31"/>
      <c r="E39" s="31"/>
      <c r="F39" s="39"/>
      <c r="G39" s="39"/>
      <c r="H39" s="39"/>
      <c r="I39" s="39"/>
    </row>
    <row r="40" spans="1:9" s="5" customFormat="1" ht="11.25" customHeight="1" x14ac:dyDescent="0.2">
      <c r="A40" s="30"/>
      <c r="B40" s="37">
        <v>0.05</v>
      </c>
      <c r="C40" s="193" t="s">
        <v>155</v>
      </c>
      <c r="D40" s="193"/>
      <c r="E40" s="193"/>
      <c r="F40" s="39"/>
      <c r="G40" s="39"/>
      <c r="H40" s="39">
        <f>SUM(G42:G45)</f>
        <v>0</v>
      </c>
      <c r="I40" s="39"/>
    </row>
    <row r="41" spans="1:9" s="5" customFormat="1" ht="11.25" customHeight="1" x14ac:dyDescent="0.2">
      <c r="A41" s="30"/>
      <c r="B41" s="31"/>
      <c r="C41" s="31"/>
      <c r="D41" s="31"/>
      <c r="E41" s="31"/>
      <c r="F41" s="39"/>
      <c r="G41" s="39"/>
      <c r="H41" s="39"/>
      <c r="I41" s="39"/>
    </row>
    <row r="42" spans="1:9" s="5" customFormat="1" ht="11.25" customHeight="1" x14ac:dyDescent="0.2">
      <c r="A42" s="30"/>
      <c r="B42" s="31"/>
      <c r="C42" s="33" t="s">
        <v>156</v>
      </c>
      <c r="D42" s="33"/>
      <c r="E42" s="31" t="s">
        <v>252</v>
      </c>
      <c r="F42" s="39"/>
      <c r="G42" s="39">
        <v>0</v>
      </c>
      <c r="H42" s="39"/>
      <c r="I42" s="39"/>
    </row>
    <row r="43" spans="1:9" s="5" customFormat="1" ht="11.25" customHeight="1" x14ac:dyDescent="0.2">
      <c r="A43" s="30"/>
      <c r="B43" s="31"/>
      <c r="C43" s="33" t="s">
        <v>157</v>
      </c>
      <c r="D43" s="33"/>
      <c r="E43" s="31" t="s">
        <v>158</v>
      </c>
      <c r="F43" s="39"/>
      <c r="G43" s="39">
        <v>0</v>
      </c>
      <c r="H43" s="39"/>
      <c r="I43" s="39"/>
    </row>
    <row r="44" spans="1:9" s="5" customFormat="1" ht="11.25" customHeight="1" x14ac:dyDescent="0.2">
      <c r="A44" s="30"/>
      <c r="B44" s="31"/>
      <c r="C44" s="33" t="s">
        <v>159</v>
      </c>
      <c r="D44" s="33"/>
      <c r="E44" s="31" t="s">
        <v>160</v>
      </c>
      <c r="F44" s="39"/>
      <c r="G44" s="39">
        <v>0</v>
      </c>
      <c r="H44" s="39"/>
      <c r="I44" s="39"/>
    </row>
    <row r="45" spans="1:9" s="5" customFormat="1" ht="11.25" customHeight="1" x14ac:dyDescent="0.2">
      <c r="A45" s="30"/>
      <c r="B45" s="31"/>
      <c r="C45" s="33" t="s">
        <v>161</v>
      </c>
      <c r="D45" s="33"/>
      <c r="E45" s="31" t="s">
        <v>162</v>
      </c>
      <c r="F45" s="39"/>
      <c r="G45" s="39">
        <v>0</v>
      </c>
      <c r="H45" s="39"/>
      <c r="I45" s="39"/>
    </row>
    <row r="46" spans="1:9" s="5" customFormat="1" ht="11.25" customHeight="1" x14ac:dyDescent="0.2">
      <c r="A46" s="30"/>
      <c r="B46" s="31"/>
      <c r="C46" s="31"/>
      <c r="D46" s="31"/>
      <c r="E46" s="31"/>
      <c r="F46" s="39"/>
      <c r="G46" s="39"/>
      <c r="H46" s="39"/>
      <c r="I46" s="39"/>
    </row>
    <row r="47" spans="1:9" s="5" customFormat="1" ht="11.25" customHeight="1" x14ac:dyDescent="0.2">
      <c r="A47" s="30"/>
      <c r="B47" s="37">
        <v>0.99</v>
      </c>
      <c r="C47" s="33" t="s">
        <v>163</v>
      </c>
      <c r="D47" s="33"/>
      <c r="E47" s="31"/>
      <c r="F47" s="39"/>
      <c r="G47" s="39"/>
      <c r="H47" s="49">
        <f>+G49</f>
        <v>0</v>
      </c>
      <c r="I47" s="39"/>
    </row>
    <row r="48" spans="1:9" s="5" customFormat="1" ht="11.25" customHeight="1" x14ac:dyDescent="0.2">
      <c r="A48" s="30"/>
      <c r="B48" s="31"/>
      <c r="C48" s="31"/>
      <c r="D48" s="31"/>
      <c r="E48" s="31"/>
      <c r="F48" s="39"/>
      <c r="G48" s="39"/>
      <c r="H48" s="39"/>
      <c r="I48" s="39"/>
    </row>
    <row r="49" spans="1:10" s="5" customFormat="1" ht="11.25" customHeight="1" x14ac:dyDescent="0.2">
      <c r="A49" s="30" t="s">
        <v>164</v>
      </c>
      <c r="B49" s="31"/>
      <c r="C49" s="33" t="s">
        <v>165</v>
      </c>
      <c r="D49" s="33"/>
      <c r="E49" s="31" t="s">
        <v>166</v>
      </c>
      <c r="F49" s="39"/>
      <c r="G49" s="49">
        <v>0</v>
      </c>
      <c r="H49" s="39"/>
      <c r="I49" s="39"/>
    </row>
    <row r="50" spans="1:10" s="5" customFormat="1" ht="11.25" customHeight="1" x14ac:dyDescent="0.2">
      <c r="A50" s="30"/>
      <c r="B50" s="31"/>
      <c r="C50" s="31"/>
      <c r="D50" s="31"/>
      <c r="E50" s="31"/>
      <c r="F50" s="39"/>
      <c r="G50" s="39"/>
      <c r="H50" s="39"/>
      <c r="I50" s="39"/>
    </row>
    <row r="51" spans="1:10" s="5" customFormat="1" ht="15.75" customHeight="1" x14ac:dyDescent="0.2">
      <c r="A51" s="26">
        <v>1</v>
      </c>
      <c r="B51" s="27" t="s">
        <v>167</v>
      </c>
      <c r="C51" s="27"/>
      <c r="D51" s="27"/>
      <c r="E51" s="28"/>
      <c r="F51" s="40"/>
      <c r="G51" s="40"/>
      <c r="H51" s="40"/>
      <c r="I51" s="41">
        <f>+H53+H60+H75+H85+H99+H109+H114+H126+H140+H137</f>
        <v>0</v>
      </c>
      <c r="J51" s="22"/>
    </row>
    <row r="52" spans="1:10" s="5" customFormat="1" ht="11.25" customHeight="1" x14ac:dyDescent="0.2">
      <c r="A52" s="30"/>
      <c r="B52" s="31"/>
      <c r="C52" s="31"/>
      <c r="D52" s="31"/>
      <c r="E52" s="31"/>
      <c r="F52" s="39"/>
      <c r="G52" s="39"/>
      <c r="H52" s="39"/>
      <c r="I52" s="39"/>
      <c r="J52" s="22"/>
    </row>
    <row r="53" spans="1:10" s="5" customFormat="1" ht="11.25" customHeight="1" x14ac:dyDescent="0.2">
      <c r="A53" s="30"/>
      <c r="B53" s="37">
        <v>1.01</v>
      </c>
      <c r="C53" s="33" t="s">
        <v>168</v>
      </c>
      <c r="D53" s="33"/>
      <c r="E53" s="31"/>
      <c r="F53" s="39"/>
      <c r="G53" s="39"/>
      <c r="H53" s="39">
        <f>+G55+G56+G57+G58</f>
        <v>0</v>
      </c>
      <c r="I53" s="39"/>
    </row>
    <row r="54" spans="1:10" s="5" customFormat="1" ht="11.25" customHeight="1" x14ac:dyDescent="0.2">
      <c r="A54" s="30"/>
      <c r="B54" s="31"/>
      <c r="C54" s="31"/>
      <c r="D54" s="31"/>
      <c r="E54" s="31"/>
      <c r="F54" s="39"/>
      <c r="G54" s="39"/>
      <c r="H54" s="39"/>
      <c r="I54" s="39"/>
    </row>
    <row r="55" spans="1:10" s="5" customFormat="1" ht="11.25" customHeight="1" x14ac:dyDescent="0.2">
      <c r="A55" s="30"/>
      <c r="B55" s="31"/>
      <c r="C55" s="33" t="s">
        <v>169</v>
      </c>
      <c r="D55" s="33"/>
      <c r="E55" s="31" t="s">
        <v>170</v>
      </c>
      <c r="F55" s="39"/>
      <c r="G55" s="39">
        <v>0</v>
      </c>
      <c r="H55" s="39"/>
      <c r="I55" s="39"/>
    </row>
    <row r="56" spans="1:10" s="5" customFormat="1" ht="11.25" customHeight="1" x14ac:dyDescent="0.2">
      <c r="A56" s="30"/>
      <c r="B56" s="31"/>
      <c r="C56" s="33" t="s">
        <v>235</v>
      </c>
      <c r="D56" s="33"/>
      <c r="E56" s="31" t="s">
        <v>236</v>
      </c>
      <c r="F56" s="39"/>
      <c r="G56" s="49">
        <v>0</v>
      </c>
      <c r="H56" s="39"/>
      <c r="I56" s="39"/>
    </row>
    <row r="57" spans="1:10" s="5" customFormat="1" ht="11.25" customHeight="1" x14ac:dyDescent="0.2">
      <c r="A57" s="30"/>
      <c r="B57" s="31"/>
      <c r="C57" s="33" t="s">
        <v>171</v>
      </c>
      <c r="D57" s="33"/>
      <c r="E57" s="31" t="s">
        <v>172</v>
      </c>
      <c r="F57" s="39"/>
      <c r="G57" s="49">
        <v>0</v>
      </c>
      <c r="H57" s="39"/>
      <c r="I57" s="39"/>
    </row>
    <row r="58" spans="1:10" s="5" customFormat="1" ht="11.25" customHeight="1" x14ac:dyDescent="0.2">
      <c r="A58" s="30"/>
      <c r="B58" s="31"/>
      <c r="C58" s="33" t="s">
        <v>173</v>
      </c>
      <c r="D58" s="33"/>
      <c r="E58" s="31" t="s">
        <v>117</v>
      </c>
      <c r="F58" s="39"/>
      <c r="G58" s="49">
        <v>0</v>
      </c>
      <c r="H58" s="39"/>
      <c r="I58" s="39"/>
    </row>
    <row r="59" spans="1:10" s="5" customFormat="1" ht="11.25" customHeight="1" x14ac:dyDescent="0.2">
      <c r="A59" s="30"/>
      <c r="B59" s="31"/>
      <c r="C59" s="31"/>
      <c r="D59" s="31"/>
      <c r="E59" s="31"/>
      <c r="F59" s="39"/>
      <c r="G59" s="39"/>
      <c r="H59" s="39"/>
      <c r="I59" s="39"/>
    </row>
    <row r="60" spans="1:10" s="5" customFormat="1" ht="11.25" customHeight="1" x14ac:dyDescent="0.2">
      <c r="A60" s="30"/>
      <c r="B60" s="37">
        <v>1.02</v>
      </c>
      <c r="C60" s="33" t="s">
        <v>174</v>
      </c>
      <c r="D60" s="33"/>
      <c r="E60" s="31"/>
      <c r="F60" s="39"/>
      <c r="G60" s="39"/>
      <c r="H60" s="39">
        <f>+G62+G64+G66+G67+G73</f>
        <v>0</v>
      </c>
      <c r="I60" s="39"/>
    </row>
    <row r="61" spans="1:10" s="5" customFormat="1" ht="11.25" customHeight="1" x14ac:dyDescent="0.2">
      <c r="A61" s="30"/>
      <c r="B61" s="31"/>
      <c r="C61" s="31"/>
      <c r="D61" s="31"/>
      <c r="E61" s="31"/>
      <c r="F61" s="39"/>
      <c r="G61" s="39"/>
      <c r="H61" s="39"/>
      <c r="I61" s="39"/>
    </row>
    <row r="62" spans="1:10" s="5" customFormat="1" ht="11.25" customHeight="1" x14ac:dyDescent="0.2">
      <c r="A62" s="30"/>
      <c r="B62" s="31"/>
      <c r="C62" s="33" t="s">
        <v>175</v>
      </c>
      <c r="D62" s="33"/>
      <c r="E62" s="31" t="s">
        <v>119</v>
      </c>
      <c r="F62" s="39"/>
      <c r="G62" s="39">
        <f>+F63</f>
        <v>0</v>
      </c>
      <c r="H62" s="39"/>
      <c r="I62" s="39"/>
    </row>
    <row r="63" spans="1:10" s="5" customFormat="1" ht="11.25" customHeight="1" x14ac:dyDescent="0.2">
      <c r="A63" s="30"/>
      <c r="B63" s="31"/>
      <c r="C63" s="31" t="s">
        <v>175</v>
      </c>
      <c r="D63" s="34">
        <v>1</v>
      </c>
      <c r="E63" s="31" t="s">
        <v>176</v>
      </c>
      <c r="F63" s="39">
        <v>0</v>
      </c>
      <c r="G63" s="39"/>
      <c r="H63" s="39"/>
      <c r="I63" s="39"/>
    </row>
    <row r="64" spans="1:10" s="5" customFormat="1" ht="11.25" customHeight="1" x14ac:dyDescent="0.2">
      <c r="A64" s="30"/>
      <c r="B64" s="31"/>
      <c r="C64" s="33" t="s">
        <v>177</v>
      </c>
      <c r="D64" s="33"/>
      <c r="E64" s="31" t="s">
        <v>178</v>
      </c>
      <c r="F64" s="39"/>
      <c r="G64" s="39">
        <f>+F65</f>
        <v>0</v>
      </c>
      <c r="H64" s="39"/>
      <c r="I64" s="39"/>
    </row>
    <row r="65" spans="1:9" s="5" customFormat="1" ht="11.25" customHeight="1" x14ac:dyDescent="0.2">
      <c r="A65" s="30"/>
      <c r="B65" s="31"/>
      <c r="C65" s="31" t="s">
        <v>177</v>
      </c>
      <c r="D65" s="34">
        <v>1</v>
      </c>
      <c r="E65" s="31" t="s">
        <v>176</v>
      </c>
      <c r="F65" s="39">
        <v>0</v>
      </c>
      <c r="G65" s="39"/>
      <c r="H65" s="39"/>
      <c r="I65" s="39"/>
    </row>
    <row r="66" spans="1:9" s="5" customFormat="1" ht="11.25" customHeight="1" x14ac:dyDescent="0.2">
      <c r="A66" s="30"/>
      <c r="B66" s="31"/>
      <c r="C66" s="33" t="s">
        <v>179</v>
      </c>
      <c r="D66" s="31"/>
      <c r="E66" s="31" t="s">
        <v>180</v>
      </c>
      <c r="F66" s="39"/>
      <c r="G66" s="39">
        <v>0</v>
      </c>
      <c r="H66" s="39"/>
      <c r="I66" s="39"/>
    </row>
    <row r="67" spans="1:9" s="5" customFormat="1" ht="11.25" customHeight="1" x14ac:dyDescent="0.2">
      <c r="A67" s="30"/>
      <c r="B67" s="31"/>
      <c r="C67" s="33" t="s">
        <v>181</v>
      </c>
      <c r="D67" s="31"/>
      <c r="E67" s="31" t="s">
        <v>182</v>
      </c>
      <c r="F67" s="39"/>
      <c r="G67" s="39">
        <f>+F68+F69+F70+F71+F72</f>
        <v>0</v>
      </c>
      <c r="H67" s="39"/>
      <c r="I67" s="39"/>
    </row>
    <row r="68" spans="1:9" s="5" customFormat="1" ht="11.25" customHeight="1" x14ac:dyDescent="0.2">
      <c r="A68" s="30"/>
      <c r="B68" s="31"/>
      <c r="C68" s="31" t="s">
        <v>181</v>
      </c>
      <c r="D68" s="34">
        <v>1</v>
      </c>
      <c r="E68" s="31" t="s">
        <v>183</v>
      </c>
      <c r="F68" s="39">
        <v>0</v>
      </c>
      <c r="G68" s="39"/>
      <c r="H68" s="39"/>
      <c r="I68" s="39"/>
    </row>
    <row r="69" spans="1:9" s="5" customFormat="1" ht="11.25" customHeight="1" x14ac:dyDescent="0.2">
      <c r="A69" s="30"/>
      <c r="B69" s="31"/>
      <c r="C69" s="31" t="s">
        <v>181</v>
      </c>
      <c r="D69" s="34">
        <v>2</v>
      </c>
      <c r="E69" s="31" t="s">
        <v>184</v>
      </c>
      <c r="F69" s="39">
        <v>0</v>
      </c>
      <c r="G69" s="39"/>
      <c r="H69" s="39"/>
      <c r="I69" s="39"/>
    </row>
    <row r="70" spans="1:9" s="5" customFormat="1" ht="11.25" customHeight="1" x14ac:dyDescent="0.2">
      <c r="A70" s="30"/>
      <c r="B70" s="31"/>
      <c r="C70" s="31" t="s">
        <v>181</v>
      </c>
      <c r="D70" s="34">
        <v>3</v>
      </c>
      <c r="E70" s="31" t="s">
        <v>185</v>
      </c>
      <c r="F70" s="39">
        <v>0</v>
      </c>
      <c r="G70" s="39"/>
      <c r="H70" s="39"/>
      <c r="I70" s="39"/>
    </row>
    <row r="71" spans="1:9" s="5" customFormat="1" ht="11.25" customHeight="1" x14ac:dyDescent="0.2">
      <c r="A71" s="30"/>
      <c r="B71" s="31"/>
      <c r="C71" s="31" t="s">
        <v>181</v>
      </c>
      <c r="D71" s="34">
        <v>4</v>
      </c>
      <c r="E71" s="31" t="s">
        <v>237</v>
      </c>
      <c r="F71" s="49">
        <v>0</v>
      </c>
      <c r="G71" s="39"/>
      <c r="H71" s="39"/>
      <c r="I71" s="39"/>
    </row>
    <row r="72" spans="1:9" s="5" customFormat="1" ht="11.25" customHeight="1" x14ac:dyDescent="0.2">
      <c r="A72" s="30"/>
      <c r="B72" s="31"/>
      <c r="C72" s="31" t="s">
        <v>181</v>
      </c>
      <c r="D72" s="34">
        <v>5</v>
      </c>
      <c r="E72" s="38" t="s">
        <v>186</v>
      </c>
      <c r="F72" s="49">
        <v>0</v>
      </c>
      <c r="G72" s="39"/>
      <c r="H72" s="39"/>
      <c r="I72" s="39"/>
    </row>
    <row r="73" spans="1:9" s="5" customFormat="1" ht="11.25" customHeight="1" x14ac:dyDescent="0.2">
      <c r="A73" s="30"/>
      <c r="B73" s="31"/>
      <c r="C73" s="33" t="s">
        <v>241</v>
      </c>
      <c r="D73" s="34"/>
      <c r="E73" s="38" t="s">
        <v>242</v>
      </c>
      <c r="F73" s="39"/>
      <c r="G73" s="39">
        <v>0</v>
      </c>
      <c r="H73" s="39"/>
      <c r="I73" s="39"/>
    </row>
    <row r="74" spans="1:9" s="5" customFormat="1" ht="11.25" customHeight="1" x14ac:dyDescent="0.2">
      <c r="A74" s="30"/>
      <c r="B74" s="31"/>
      <c r="C74" s="31"/>
      <c r="D74" s="31"/>
      <c r="E74" s="31"/>
      <c r="F74" s="39"/>
      <c r="G74" s="39"/>
      <c r="H74" s="39"/>
      <c r="I74" s="39"/>
    </row>
    <row r="75" spans="1:9" s="5" customFormat="1" ht="11.25" customHeight="1" x14ac:dyDescent="0.2">
      <c r="A75" s="30"/>
      <c r="B75" s="37">
        <v>1.03</v>
      </c>
      <c r="C75" s="33" t="s">
        <v>187</v>
      </c>
      <c r="D75" s="33"/>
      <c r="E75" s="31"/>
      <c r="F75" s="39"/>
      <c r="G75" s="39"/>
      <c r="H75" s="39">
        <f>+G77+G81+G83</f>
        <v>0</v>
      </c>
      <c r="I75" s="39"/>
    </row>
    <row r="76" spans="1:9" s="5" customFormat="1" ht="11.25" customHeight="1" x14ac:dyDescent="0.2">
      <c r="A76" s="30"/>
      <c r="B76" s="31"/>
      <c r="C76" s="31"/>
      <c r="D76" s="31"/>
      <c r="E76" s="31"/>
      <c r="F76" s="39"/>
      <c r="G76" s="39"/>
      <c r="H76" s="39"/>
      <c r="I76" s="39"/>
    </row>
    <row r="77" spans="1:9" s="5" customFormat="1" ht="11.25" customHeight="1" x14ac:dyDescent="0.2">
      <c r="A77" s="30"/>
      <c r="B77" s="31"/>
      <c r="C77" s="33" t="s">
        <v>188</v>
      </c>
      <c r="D77" s="33"/>
      <c r="E77" s="31" t="s">
        <v>189</v>
      </c>
      <c r="F77" s="39"/>
      <c r="G77" s="39">
        <f>+F78+F79+F80</f>
        <v>0</v>
      </c>
      <c r="H77" s="39"/>
      <c r="I77" s="39"/>
    </row>
    <row r="78" spans="1:9" s="5" customFormat="1" ht="11.25" customHeight="1" x14ac:dyDescent="0.2">
      <c r="A78" s="30"/>
      <c r="B78" s="31"/>
      <c r="C78" s="31" t="s">
        <v>188</v>
      </c>
      <c r="D78" s="34">
        <v>1</v>
      </c>
      <c r="E78" s="31" t="s">
        <v>190</v>
      </c>
      <c r="F78" s="39">
        <v>0</v>
      </c>
      <c r="G78" s="39"/>
      <c r="H78" s="39"/>
      <c r="I78" s="39"/>
    </row>
    <row r="79" spans="1:9" s="5" customFormat="1" ht="11.25" customHeight="1" x14ac:dyDescent="0.2">
      <c r="A79" s="30"/>
      <c r="B79" s="31"/>
      <c r="C79" s="31" t="s">
        <v>188</v>
      </c>
      <c r="D79" s="34">
        <v>2</v>
      </c>
      <c r="E79" s="31" t="s">
        <v>191</v>
      </c>
      <c r="F79" s="39">
        <v>0</v>
      </c>
      <c r="G79" s="39"/>
      <c r="H79" s="39"/>
      <c r="I79" s="39"/>
    </row>
    <row r="80" spans="1:9" s="5" customFormat="1" ht="11.25" customHeight="1" x14ac:dyDescent="0.2">
      <c r="A80" s="30"/>
      <c r="B80" s="31"/>
      <c r="C80" s="31" t="s">
        <v>188</v>
      </c>
      <c r="D80" s="34">
        <v>3</v>
      </c>
      <c r="E80" s="31" t="s">
        <v>191</v>
      </c>
      <c r="F80" s="39">
        <v>0</v>
      </c>
      <c r="G80" s="39"/>
      <c r="H80" s="39"/>
      <c r="I80" s="39"/>
    </row>
    <row r="81" spans="1:9" s="5" customFormat="1" ht="11.25" customHeight="1" x14ac:dyDescent="0.2">
      <c r="A81" s="30"/>
      <c r="B81" s="31"/>
      <c r="C81" s="33" t="s">
        <v>192</v>
      </c>
      <c r="D81" s="34"/>
      <c r="E81" s="31" t="s">
        <v>118</v>
      </c>
      <c r="F81" s="39"/>
      <c r="G81" s="39">
        <f>+F82</f>
        <v>0</v>
      </c>
      <c r="H81" s="39"/>
      <c r="I81" s="39"/>
    </row>
    <row r="82" spans="1:9" s="5" customFormat="1" ht="11.25" customHeight="1" x14ac:dyDescent="0.2">
      <c r="A82" s="30"/>
      <c r="B82" s="31"/>
      <c r="C82" s="31" t="s">
        <v>192</v>
      </c>
      <c r="D82" s="34">
        <v>3</v>
      </c>
      <c r="E82" s="31" t="s">
        <v>121</v>
      </c>
      <c r="F82" s="39">
        <v>0</v>
      </c>
      <c r="G82" s="39"/>
      <c r="H82" s="39"/>
      <c r="I82" s="39"/>
    </row>
    <row r="83" spans="1:9" s="5" customFormat="1" ht="11.25" customHeight="1" x14ac:dyDescent="0.2">
      <c r="A83" s="30"/>
      <c r="B83" s="31"/>
      <c r="C83" s="33" t="s">
        <v>222</v>
      </c>
      <c r="D83" s="34"/>
      <c r="E83" s="31" t="s">
        <v>223</v>
      </c>
      <c r="F83" s="39"/>
      <c r="G83" s="39">
        <v>0</v>
      </c>
      <c r="H83" s="39"/>
      <c r="I83" s="39"/>
    </row>
    <row r="84" spans="1:9" s="5" customFormat="1" ht="11.25" customHeight="1" x14ac:dyDescent="0.2">
      <c r="A84" s="30"/>
      <c r="B84" s="33"/>
      <c r="C84" s="33"/>
      <c r="D84" s="33"/>
      <c r="E84" s="38"/>
      <c r="F84" s="39"/>
      <c r="G84" s="39"/>
      <c r="H84" s="39"/>
      <c r="I84" s="39"/>
    </row>
    <row r="85" spans="1:9" s="5" customFormat="1" ht="11.25" customHeight="1" x14ac:dyDescent="0.2">
      <c r="A85" s="30"/>
      <c r="B85" s="37">
        <v>1.04</v>
      </c>
      <c r="C85" s="33" t="s">
        <v>193</v>
      </c>
      <c r="D85" s="33"/>
      <c r="E85" s="31"/>
      <c r="F85" s="39"/>
      <c r="G85" s="39"/>
      <c r="H85" s="39">
        <f>+G87+G89+G91+G94+G97+G93</f>
        <v>0</v>
      </c>
      <c r="I85" s="39"/>
    </row>
    <row r="86" spans="1:9" s="5" customFormat="1" ht="11.25" customHeight="1" x14ac:dyDescent="0.2">
      <c r="A86" s="30"/>
      <c r="B86" s="31"/>
      <c r="C86" s="31"/>
      <c r="D86" s="31"/>
      <c r="E86" s="31"/>
      <c r="F86" s="39"/>
      <c r="G86" s="39"/>
      <c r="H86" s="39"/>
      <c r="I86" s="39"/>
    </row>
    <row r="87" spans="1:9" s="5" customFormat="1" ht="11.25" customHeight="1" x14ac:dyDescent="0.2">
      <c r="A87" s="30"/>
      <c r="B87" s="31"/>
      <c r="C87" s="33" t="s">
        <v>238</v>
      </c>
      <c r="D87" s="31"/>
      <c r="E87" s="31" t="s">
        <v>262</v>
      </c>
      <c r="F87" s="39"/>
      <c r="G87" s="49">
        <v>0</v>
      </c>
      <c r="H87" s="39"/>
      <c r="I87" s="39"/>
    </row>
    <row r="88" spans="1:9" s="5" customFormat="1" ht="11.25" customHeight="1" x14ac:dyDescent="0.2">
      <c r="A88" s="30"/>
      <c r="B88" s="31"/>
      <c r="C88" s="31"/>
      <c r="D88" s="31"/>
      <c r="E88" s="31"/>
      <c r="F88" s="39"/>
      <c r="G88" s="39"/>
      <c r="H88" s="39"/>
      <c r="I88" s="39"/>
    </row>
    <row r="89" spans="1:9" s="5" customFormat="1" ht="11.25" customHeight="1" x14ac:dyDescent="0.2">
      <c r="A89" s="30"/>
      <c r="B89" s="31"/>
      <c r="C89" s="33" t="s">
        <v>226</v>
      </c>
      <c r="D89" s="31"/>
      <c r="E89" s="31" t="s">
        <v>227</v>
      </c>
      <c r="F89" s="39"/>
      <c r="G89" s="42">
        <v>0</v>
      </c>
      <c r="H89" s="39"/>
      <c r="I89" s="39"/>
    </row>
    <row r="90" spans="1:9" s="5" customFormat="1" ht="11.25" customHeight="1" x14ac:dyDescent="0.2">
      <c r="A90" s="30"/>
      <c r="B90" s="31"/>
      <c r="C90" s="31"/>
      <c r="D90" s="31"/>
      <c r="E90" s="31"/>
      <c r="F90" s="39"/>
      <c r="G90" s="39"/>
      <c r="H90" s="39"/>
      <c r="I90" s="39"/>
    </row>
    <row r="91" spans="1:9" s="5" customFormat="1" ht="11.25" customHeight="1" x14ac:dyDescent="0.2">
      <c r="A91" s="30"/>
      <c r="B91" s="31"/>
      <c r="C91" s="33" t="s">
        <v>194</v>
      </c>
      <c r="D91" s="33"/>
      <c r="E91" s="31" t="s">
        <v>195</v>
      </c>
      <c r="F91" s="39"/>
      <c r="G91" s="39">
        <f>+F92</f>
        <v>0</v>
      </c>
      <c r="H91" s="39"/>
      <c r="I91" s="39"/>
    </row>
    <row r="92" spans="1:9" s="5" customFormat="1" ht="11.25" customHeight="1" x14ac:dyDescent="0.2">
      <c r="A92" s="30"/>
      <c r="B92" s="31"/>
      <c r="C92" s="31" t="s">
        <v>194</v>
      </c>
      <c r="D92" s="34">
        <v>4</v>
      </c>
      <c r="E92" s="31" t="s">
        <v>122</v>
      </c>
      <c r="F92" s="39">
        <v>0</v>
      </c>
      <c r="G92" s="39"/>
      <c r="H92" s="39"/>
      <c r="I92" s="39"/>
    </row>
    <row r="93" spans="1:9" s="5" customFormat="1" ht="11.25" customHeight="1" x14ac:dyDescent="0.2">
      <c r="A93" s="30"/>
      <c r="B93" s="31"/>
      <c r="C93" s="33" t="s">
        <v>196</v>
      </c>
      <c r="D93" s="33"/>
      <c r="E93" s="31" t="s">
        <v>197</v>
      </c>
      <c r="F93" s="39"/>
      <c r="G93" s="39">
        <v>0</v>
      </c>
      <c r="H93" s="39"/>
      <c r="I93" s="39"/>
    </row>
    <row r="94" spans="1:9" s="5" customFormat="1" ht="11.25" customHeight="1" x14ac:dyDescent="0.2">
      <c r="A94" s="30"/>
      <c r="B94" s="31"/>
      <c r="C94" s="33" t="s">
        <v>198</v>
      </c>
      <c r="D94" s="33"/>
      <c r="E94" s="31" t="s">
        <v>199</v>
      </c>
      <c r="F94" s="39"/>
      <c r="G94" s="39">
        <f>+F95+F96</f>
        <v>0</v>
      </c>
      <c r="H94" s="39"/>
      <c r="I94" s="39"/>
    </row>
    <row r="95" spans="1:9" s="5" customFormat="1" ht="11.25" customHeight="1" x14ac:dyDescent="0.2">
      <c r="A95" s="30"/>
      <c r="B95" s="31"/>
      <c r="C95" s="31" t="s">
        <v>198</v>
      </c>
      <c r="D95" s="34">
        <v>1</v>
      </c>
      <c r="E95" s="31" t="s">
        <v>200</v>
      </c>
      <c r="F95" s="39">
        <v>0</v>
      </c>
      <c r="G95" s="39"/>
      <c r="H95" s="39"/>
      <c r="I95" s="39"/>
    </row>
    <row r="96" spans="1:9" s="5" customFormat="1" ht="11.25" customHeight="1" x14ac:dyDescent="0.2">
      <c r="A96" s="30"/>
      <c r="B96" s="31"/>
      <c r="C96" s="31" t="s">
        <v>198</v>
      </c>
      <c r="D96" s="34">
        <v>5</v>
      </c>
      <c r="E96" s="31" t="s">
        <v>257</v>
      </c>
      <c r="F96" s="49">
        <v>0</v>
      </c>
      <c r="G96" s="39"/>
      <c r="H96" s="39"/>
      <c r="I96" s="39"/>
    </row>
    <row r="97" spans="1:9" s="5" customFormat="1" ht="11.25" customHeight="1" x14ac:dyDescent="0.2">
      <c r="A97" s="30"/>
      <c r="B97" s="31"/>
      <c r="C97" s="33" t="s">
        <v>201</v>
      </c>
      <c r="D97" s="33"/>
      <c r="E97" s="31" t="s">
        <v>202</v>
      </c>
      <c r="F97" s="39"/>
      <c r="G97" s="39">
        <v>0</v>
      </c>
      <c r="H97" s="48"/>
      <c r="I97" s="39"/>
    </row>
    <row r="98" spans="1:9" s="5" customFormat="1" ht="11.25" customHeight="1" x14ac:dyDescent="0.2">
      <c r="A98" s="30"/>
      <c r="B98" s="31"/>
      <c r="C98" s="33"/>
      <c r="D98" s="33"/>
      <c r="E98" s="31"/>
      <c r="F98" s="39"/>
      <c r="G98" s="39"/>
      <c r="H98" s="39"/>
      <c r="I98" s="39"/>
    </row>
    <row r="99" spans="1:9" s="5" customFormat="1" ht="11.25" customHeight="1" x14ac:dyDescent="0.2">
      <c r="A99" s="30"/>
      <c r="B99" s="37">
        <v>1.05</v>
      </c>
      <c r="C99" s="33" t="s">
        <v>203</v>
      </c>
      <c r="D99" s="33"/>
      <c r="E99" s="31"/>
      <c r="F99" s="39"/>
      <c r="G99" s="39"/>
      <c r="H99" s="39">
        <f>+G101+G103+G104+G106</f>
        <v>0</v>
      </c>
      <c r="I99" s="39"/>
    </row>
    <row r="100" spans="1:9" s="5" customFormat="1" ht="11.25" customHeight="1" x14ac:dyDescent="0.2">
      <c r="A100" s="30"/>
      <c r="B100" s="31"/>
      <c r="C100" s="31"/>
      <c r="D100" s="31"/>
      <c r="E100" s="31"/>
      <c r="F100" s="39"/>
      <c r="G100" s="39"/>
      <c r="H100" s="39"/>
      <c r="I100" s="39"/>
    </row>
    <row r="101" spans="1:9" s="5" customFormat="1" ht="11.25" customHeight="1" x14ac:dyDescent="0.2">
      <c r="A101" s="30"/>
      <c r="B101" s="31"/>
      <c r="C101" s="33" t="s">
        <v>204</v>
      </c>
      <c r="D101" s="33"/>
      <c r="E101" s="31" t="s">
        <v>205</v>
      </c>
      <c r="F101" s="39"/>
      <c r="G101" s="39">
        <f>+F102</f>
        <v>0</v>
      </c>
      <c r="H101" s="39"/>
      <c r="I101" s="39"/>
    </row>
    <row r="102" spans="1:9" s="5" customFormat="1" ht="11.25" customHeight="1" x14ac:dyDescent="0.2">
      <c r="A102" s="30"/>
      <c r="B102" s="31"/>
      <c r="C102" s="31" t="s">
        <v>204</v>
      </c>
      <c r="D102" s="34">
        <v>2</v>
      </c>
      <c r="E102" s="31" t="s">
        <v>206</v>
      </c>
      <c r="F102" s="39">
        <v>0</v>
      </c>
      <c r="G102" s="39"/>
      <c r="H102" s="39"/>
      <c r="I102" s="39"/>
    </row>
    <row r="103" spans="1:9" s="5" customFormat="1" ht="11.25" customHeight="1" x14ac:dyDescent="0.2">
      <c r="A103" s="30"/>
      <c r="B103" s="31"/>
      <c r="C103" s="33" t="s">
        <v>207</v>
      </c>
      <c r="D103" s="33"/>
      <c r="E103" s="31" t="s">
        <v>208</v>
      </c>
      <c r="F103" s="39"/>
      <c r="G103" s="39">
        <v>0</v>
      </c>
      <c r="H103" s="39"/>
      <c r="I103" s="39"/>
    </row>
    <row r="104" spans="1:9" s="5" customFormat="1" ht="11.25" customHeight="1" x14ac:dyDescent="0.2">
      <c r="A104" s="30"/>
      <c r="B104" s="31"/>
      <c r="C104" s="33" t="s">
        <v>209</v>
      </c>
      <c r="D104" s="33"/>
      <c r="E104" s="31" t="s">
        <v>210</v>
      </c>
      <c r="F104" s="39"/>
      <c r="G104" s="39">
        <f>+F105</f>
        <v>0</v>
      </c>
      <c r="H104" s="39"/>
      <c r="I104" s="39"/>
    </row>
    <row r="105" spans="1:9" s="5" customFormat="1" ht="11.25" customHeight="1" x14ac:dyDescent="0.2">
      <c r="A105" s="30"/>
      <c r="B105" s="31"/>
      <c r="C105" s="31" t="s">
        <v>209</v>
      </c>
      <c r="D105" s="34">
        <v>2</v>
      </c>
      <c r="E105" s="31" t="s">
        <v>211</v>
      </c>
      <c r="F105" s="39">
        <v>0</v>
      </c>
      <c r="G105" s="39"/>
      <c r="H105" s="39"/>
      <c r="I105" s="39"/>
    </row>
    <row r="106" spans="1:9" s="5" customFormat="1" ht="11.25" customHeight="1" x14ac:dyDescent="0.2">
      <c r="A106" s="30"/>
      <c r="B106" s="31"/>
      <c r="C106" s="33" t="s">
        <v>212</v>
      </c>
      <c r="D106" s="33"/>
      <c r="E106" s="31" t="s">
        <v>213</v>
      </c>
      <c r="F106" s="39"/>
      <c r="G106" s="39">
        <f>+F107</f>
        <v>0</v>
      </c>
      <c r="H106" s="39"/>
      <c r="I106" s="39"/>
    </row>
    <row r="107" spans="1:9" s="5" customFormat="1" ht="11.25" customHeight="1" x14ac:dyDescent="0.2">
      <c r="A107" s="30"/>
      <c r="B107" s="31"/>
      <c r="C107" s="31" t="s">
        <v>212</v>
      </c>
      <c r="D107" s="34">
        <v>2</v>
      </c>
      <c r="E107" s="31" t="s">
        <v>211</v>
      </c>
      <c r="F107" s="39">
        <v>0</v>
      </c>
      <c r="G107" s="39"/>
      <c r="H107" s="39"/>
      <c r="I107" s="39"/>
    </row>
    <row r="108" spans="1:9" s="5" customFormat="1" ht="11.25" customHeight="1" x14ac:dyDescent="0.2">
      <c r="A108" s="36"/>
      <c r="B108" s="31"/>
      <c r="C108" s="31"/>
      <c r="D108" s="31"/>
      <c r="E108" s="31"/>
      <c r="F108" s="39"/>
      <c r="G108" s="39"/>
      <c r="H108" s="39"/>
      <c r="I108" s="39"/>
    </row>
    <row r="109" spans="1:9" s="5" customFormat="1" ht="11.25" customHeight="1" x14ac:dyDescent="0.2">
      <c r="A109" s="36"/>
      <c r="B109" s="37">
        <v>1.06</v>
      </c>
      <c r="C109" s="33" t="s">
        <v>214</v>
      </c>
      <c r="D109" s="33"/>
      <c r="E109" s="31"/>
      <c r="F109" s="39"/>
      <c r="G109" s="39"/>
      <c r="H109" s="39">
        <f>+G111</f>
        <v>0</v>
      </c>
      <c r="I109" s="39"/>
    </row>
    <row r="110" spans="1:9" s="5" customFormat="1" ht="11.25" customHeight="1" x14ac:dyDescent="0.2">
      <c r="A110" s="30"/>
      <c r="B110" s="31"/>
      <c r="C110" s="31"/>
      <c r="D110" s="31"/>
      <c r="E110" s="31"/>
      <c r="F110" s="39"/>
      <c r="G110" s="39"/>
      <c r="H110" s="39"/>
      <c r="I110" s="39"/>
    </row>
    <row r="111" spans="1:9" s="5" customFormat="1" ht="11.25" customHeight="1" x14ac:dyDescent="0.2">
      <c r="A111" s="30"/>
      <c r="B111" s="31"/>
      <c r="C111" s="33" t="s">
        <v>215</v>
      </c>
      <c r="D111" s="33"/>
      <c r="E111" s="31" t="s">
        <v>216</v>
      </c>
      <c r="F111" s="39"/>
      <c r="G111" s="39">
        <f>+F112</f>
        <v>0</v>
      </c>
      <c r="H111" s="39"/>
      <c r="I111" s="39"/>
    </row>
    <row r="112" spans="1:9" s="5" customFormat="1" ht="11.25" customHeight="1" x14ac:dyDescent="0.2">
      <c r="A112" s="30"/>
      <c r="B112" s="31"/>
      <c r="C112" s="31" t="s">
        <v>215</v>
      </c>
      <c r="D112" s="34">
        <v>1</v>
      </c>
      <c r="E112" s="31" t="s">
        <v>0</v>
      </c>
      <c r="F112" s="39">
        <v>0</v>
      </c>
      <c r="G112" s="39"/>
      <c r="H112" s="39"/>
      <c r="I112" s="39"/>
    </row>
    <row r="113" spans="1:9" s="5" customFormat="1" ht="11.25" customHeight="1" x14ac:dyDescent="0.2">
      <c r="A113" s="30"/>
      <c r="B113" s="31"/>
      <c r="C113" s="31"/>
      <c r="D113" s="31"/>
      <c r="E113" s="31"/>
      <c r="F113" s="39"/>
      <c r="G113" s="39"/>
      <c r="H113" s="39"/>
      <c r="I113" s="39"/>
    </row>
    <row r="114" spans="1:9" s="5" customFormat="1" ht="11.25" customHeight="1" x14ac:dyDescent="0.2">
      <c r="A114" s="30"/>
      <c r="B114" s="37">
        <v>1.07</v>
      </c>
      <c r="C114" s="33" t="s">
        <v>1</v>
      </c>
      <c r="D114" s="33"/>
      <c r="E114" s="31"/>
      <c r="F114" s="39"/>
      <c r="G114" s="39"/>
      <c r="H114" s="39">
        <f>+G116+G122+G123</f>
        <v>0</v>
      </c>
      <c r="I114" s="39"/>
    </row>
    <row r="115" spans="1:9" s="5" customFormat="1" ht="11.25" customHeight="1" x14ac:dyDescent="0.2">
      <c r="A115" s="30"/>
      <c r="B115" s="31"/>
      <c r="C115" s="31"/>
      <c r="D115" s="31"/>
      <c r="E115" s="31"/>
      <c r="F115" s="39"/>
      <c r="G115" s="39"/>
      <c r="H115" s="39"/>
      <c r="I115" s="39"/>
    </row>
    <row r="116" spans="1:9" s="5" customFormat="1" ht="11.25" customHeight="1" x14ac:dyDescent="0.2">
      <c r="A116" s="30"/>
      <c r="B116" s="31"/>
      <c r="C116" s="33" t="s">
        <v>2</v>
      </c>
      <c r="D116" s="33"/>
      <c r="E116" s="31" t="s">
        <v>3</v>
      </c>
      <c r="F116" s="39"/>
      <c r="G116" s="39">
        <f>SUM(F117:F121)</f>
        <v>0</v>
      </c>
      <c r="H116" s="39"/>
      <c r="I116" s="39"/>
    </row>
    <row r="117" spans="1:9" s="5" customFormat="1" ht="11.25" customHeight="1" x14ac:dyDescent="0.2">
      <c r="A117" s="30"/>
      <c r="B117" s="31"/>
      <c r="C117" s="31" t="s">
        <v>2</v>
      </c>
      <c r="D117" s="34">
        <v>1</v>
      </c>
      <c r="E117" s="31" t="s">
        <v>4</v>
      </c>
      <c r="F117" s="39">
        <v>0</v>
      </c>
      <c r="G117" s="39"/>
      <c r="H117" s="39"/>
      <c r="I117" s="39"/>
    </row>
    <row r="118" spans="1:9" s="5" customFormat="1" ht="11.25" customHeight="1" x14ac:dyDescent="0.2">
      <c r="A118" s="30"/>
      <c r="B118" s="31"/>
      <c r="C118" s="31" t="s">
        <v>2</v>
      </c>
      <c r="D118" s="34">
        <v>2</v>
      </c>
      <c r="E118" s="31" t="s">
        <v>5</v>
      </c>
      <c r="F118" s="39">
        <v>0</v>
      </c>
      <c r="G118" s="39"/>
      <c r="H118" s="39"/>
      <c r="I118" s="39"/>
    </row>
    <row r="119" spans="1:9" s="5" customFormat="1" ht="11.25" customHeight="1" x14ac:dyDescent="0.2">
      <c r="A119" s="30"/>
      <c r="B119" s="31"/>
      <c r="C119" s="31" t="s">
        <v>2</v>
      </c>
      <c r="D119" s="34">
        <v>3</v>
      </c>
      <c r="E119" s="31" t="s">
        <v>6</v>
      </c>
      <c r="F119" s="39">
        <v>0</v>
      </c>
      <c r="G119" s="39"/>
      <c r="H119" s="39"/>
      <c r="I119" s="39"/>
    </row>
    <row r="120" spans="1:9" s="5" customFormat="1" ht="11.25" customHeight="1" x14ac:dyDescent="0.2">
      <c r="A120" s="30"/>
      <c r="B120" s="31"/>
      <c r="C120" s="31" t="s">
        <v>2</v>
      </c>
      <c r="D120" s="34">
        <v>4</v>
      </c>
      <c r="E120" s="31" t="s">
        <v>7</v>
      </c>
      <c r="F120" s="39">
        <v>0</v>
      </c>
      <c r="G120" s="39"/>
      <c r="H120" s="39"/>
      <c r="I120" s="39"/>
    </row>
    <row r="121" spans="1:9" s="5" customFormat="1" ht="11.25" customHeight="1" x14ac:dyDescent="0.2">
      <c r="A121" s="30"/>
      <c r="B121" s="31"/>
      <c r="C121" s="31" t="s">
        <v>2</v>
      </c>
      <c r="D121" s="34">
        <v>6</v>
      </c>
      <c r="E121" s="31" t="s">
        <v>266</v>
      </c>
      <c r="F121" s="39">
        <v>0</v>
      </c>
      <c r="G121" s="39"/>
      <c r="H121" s="39"/>
      <c r="I121" s="39"/>
    </row>
    <row r="122" spans="1:9" s="5" customFormat="1" ht="11.25" customHeight="1" x14ac:dyDescent="0.2">
      <c r="A122" s="30"/>
      <c r="B122" s="31"/>
      <c r="C122" s="33" t="s">
        <v>8</v>
      </c>
      <c r="D122" s="33"/>
      <c r="E122" s="31" t="s">
        <v>9</v>
      </c>
      <c r="F122" s="39"/>
      <c r="G122" s="39">
        <v>0</v>
      </c>
      <c r="H122" s="39"/>
      <c r="I122" s="39"/>
    </row>
    <row r="123" spans="1:9" s="5" customFormat="1" ht="11.25" customHeight="1" x14ac:dyDescent="0.2">
      <c r="A123" s="30"/>
      <c r="B123" s="31"/>
      <c r="C123" s="33" t="s">
        <v>10</v>
      </c>
      <c r="D123" s="33"/>
      <c r="E123" s="31" t="s">
        <v>11</v>
      </c>
      <c r="F123" s="39"/>
      <c r="G123" s="49">
        <v>0</v>
      </c>
      <c r="H123" s="39"/>
      <c r="I123" s="39"/>
    </row>
    <row r="124" spans="1:9" s="5" customFormat="1" ht="11.25" customHeight="1" x14ac:dyDescent="0.2">
      <c r="A124" s="30"/>
      <c r="B124" s="31"/>
      <c r="C124" s="31" t="s">
        <v>10</v>
      </c>
      <c r="D124" s="34">
        <v>6</v>
      </c>
      <c r="E124" s="31" t="s">
        <v>12</v>
      </c>
      <c r="F124" s="49">
        <v>0</v>
      </c>
      <c r="G124" s="39"/>
      <c r="H124" s="39"/>
      <c r="I124" s="39"/>
    </row>
    <row r="125" spans="1:9" s="5" customFormat="1" ht="11.25" customHeight="1" x14ac:dyDescent="0.2">
      <c r="A125" s="30"/>
      <c r="B125" s="31"/>
      <c r="C125" s="31"/>
      <c r="D125" s="31"/>
      <c r="E125" s="31"/>
      <c r="F125" s="39"/>
      <c r="G125" s="39"/>
      <c r="H125" s="39"/>
      <c r="I125" s="39"/>
    </row>
    <row r="126" spans="1:9" s="5" customFormat="1" ht="11.25" customHeight="1" x14ac:dyDescent="0.2">
      <c r="A126" s="30"/>
      <c r="B126" s="37">
        <v>1.08</v>
      </c>
      <c r="C126" s="33" t="s">
        <v>13</v>
      </c>
      <c r="D126" s="33"/>
      <c r="E126" s="31"/>
      <c r="F126" s="39"/>
      <c r="G126" s="39"/>
      <c r="H126" s="39">
        <f>SUM(G127:G135)</f>
        <v>0</v>
      </c>
      <c r="I126" s="39"/>
    </row>
    <row r="127" spans="1:9" s="5" customFormat="1" ht="11.25" customHeight="1" x14ac:dyDescent="0.2">
      <c r="A127" s="30"/>
      <c r="B127" s="31"/>
      <c r="C127" s="31"/>
      <c r="D127" s="31"/>
      <c r="E127" s="31"/>
      <c r="F127" s="39"/>
      <c r="G127" s="39"/>
      <c r="H127" s="39"/>
      <c r="I127" s="39"/>
    </row>
    <row r="128" spans="1:9" s="5" customFormat="1" ht="11.25" customHeight="1" x14ac:dyDescent="0.2">
      <c r="A128" s="30"/>
      <c r="B128" s="31"/>
      <c r="C128" s="33" t="s">
        <v>14</v>
      </c>
      <c r="D128" s="33"/>
      <c r="E128" s="31" t="s">
        <v>15</v>
      </c>
      <c r="F128" s="39"/>
      <c r="G128" s="39">
        <f>+F129</f>
        <v>0</v>
      </c>
      <c r="H128" s="39"/>
      <c r="I128" s="39"/>
    </row>
    <row r="129" spans="1:10" s="5" customFormat="1" ht="11.25" customHeight="1" x14ac:dyDescent="0.2">
      <c r="A129" s="30"/>
      <c r="B129" s="31"/>
      <c r="C129" s="31" t="s">
        <v>14</v>
      </c>
      <c r="D129" s="34">
        <v>1</v>
      </c>
      <c r="E129" s="31" t="s">
        <v>176</v>
      </c>
      <c r="F129" s="39">
        <v>0</v>
      </c>
      <c r="G129" s="39"/>
      <c r="H129" s="39"/>
      <c r="I129" s="39"/>
    </row>
    <row r="130" spans="1:10" s="5" customFormat="1" ht="11.25" customHeight="1" x14ac:dyDescent="0.2">
      <c r="A130" s="30"/>
      <c r="B130" s="31"/>
      <c r="C130" s="33" t="s">
        <v>239</v>
      </c>
      <c r="D130" s="33"/>
      <c r="E130" s="31" t="s">
        <v>240</v>
      </c>
      <c r="F130" s="39"/>
      <c r="G130" s="49">
        <v>0</v>
      </c>
      <c r="H130" s="39"/>
      <c r="I130" s="39"/>
    </row>
    <row r="131" spans="1:10" s="5" customFormat="1" ht="11.25" customHeight="1" x14ac:dyDescent="0.2">
      <c r="A131" s="30"/>
      <c r="B131" s="31"/>
      <c r="C131" s="33" t="s">
        <v>16</v>
      </c>
      <c r="D131" s="33"/>
      <c r="E131" s="31" t="s">
        <v>17</v>
      </c>
      <c r="F131" s="39"/>
      <c r="G131" s="39">
        <v>0</v>
      </c>
      <c r="H131" s="39"/>
      <c r="I131" s="39"/>
    </row>
    <row r="132" spans="1:10" s="5" customFormat="1" ht="11.25" customHeight="1" x14ac:dyDescent="0.2">
      <c r="A132" s="30"/>
      <c r="B132" s="31"/>
      <c r="C132" s="33" t="s">
        <v>220</v>
      </c>
      <c r="D132" s="33"/>
      <c r="E132" s="31" t="s">
        <v>221</v>
      </c>
      <c r="F132" s="39"/>
      <c r="G132" s="39">
        <v>0</v>
      </c>
      <c r="H132" s="39"/>
      <c r="I132" s="39"/>
    </row>
    <row r="133" spans="1:10" s="5" customFormat="1" ht="11.25" customHeight="1" x14ac:dyDescent="0.2">
      <c r="A133" s="30"/>
      <c r="B133" s="31"/>
      <c r="C133" s="33" t="s">
        <v>18</v>
      </c>
      <c r="D133" s="33"/>
      <c r="E133" s="31" t="s">
        <v>19</v>
      </c>
      <c r="F133" s="39"/>
      <c r="G133" s="39">
        <v>0</v>
      </c>
      <c r="H133" s="39"/>
      <c r="I133" s="39"/>
    </row>
    <row r="134" spans="1:10" s="5" customFormat="1" ht="11.25" customHeight="1" x14ac:dyDescent="0.2">
      <c r="A134" s="30"/>
      <c r="B134" s="31"/>
      <c r="C134" s="33" t="s">
        <v>20</v>
      </c>
      <c r="D134" s="33"/>
      <c r="E134" s="31" t="s">
        <v>21</v>
      </c>
      <c r="F134" s="39"/>
      <c r="G134" s="39">
        <v>0</v>
      </c>
      <c r="H134" s="39"/>
      <c r="I134" s="39"/>
    </row>
    <row r="135" spans="1:10" s="5" customFormat="1" ht="11.25" customHeight="1" x14ac:dyDescent="0.2">
      <c r="A135" s="30"/>
      <c r="B135" s="31"/>
      <c r="C135" s="33" t="s">
        <v>219</v>
      </c>
      <c r="D135" s="31"/>
      <c r="E135" s="31" t="s">
        <v>225</v>
      </c>
      <c r="F135" s="39"/>
      <c r="G135" s="39">
        <v>0</v>
      </c>
      <c r="H135" s="39"/>
      <c r="I135" s="39"/>
    </row>
    <row r="136" spans="1:10" s="5" customFormat="1" ht="11.25" customHeight="1" x14ac:dyDescent="0.2">
      <c r="A136" s="30"/>
      <c r="B136" s="31"/>
      <c r="C136" s="33"/>
      <c r="D136" s="31"/>
      <c r="E136" s="31"/>
      <c r="F136" s="39"/>
      <c r="G136" s="39"/>
      <c r="H136" s="39"/>
      <c r="I136" s="39"/>
    </row>
    <row r="137" spans="1:10" s="5" customFormat="1" ht="11.25" customHeight="1" x14ac:dyDescent="0.2">
      <c r="A137" s="30"/>
      <c r="B137" s="32">
        <v>1.0900000000000001</v>
      </c>
      <c r="C137" s="33" t="s">
        <v>244</v>
      </c>
      <c r="D137" s="31"/>
      <c r="E137" s="31"/>
      <c r="F137" s="39"/>
      <c r="G137" s="39"/>
      <c r="H137" s="39">
        <f>+G138</f>
        <v>0</v>
      </c>
      <c r="I137" s="39"/>
    </row>
    <row r="138" spans="1:10" s="5" customFormat="1" ht="11.25" customHeight="1" x14ac:dyDescent="0.2">
      <c r="A138" s="30"/>
      <c r="B138" s="31"/>
      <c r="C138" s="33" t="s">
        <v>243</v>
      </c>
      <c r="D138" s="31"/>
      <c r="E138" s="31" t="s">
        <v>245</v>
      </c>
      <c r="F138" s="39"/>
      <c r="G138" s="39">
        <v>0</v>
      </c>
      <c r="H138" s="39"/>
      <c r="I138" s="39"/>
    </row>
    <row r="139" spans="1:10" s="5" customFormat="1" ht="11.25" customHeight="1" x14ac:dyDescent="0.2">
      <c r="A139" s="30"/>
      <c r="B139" s="31"/>
      <c r="C139" s="33"/>
      <c r="D139" s="31"/>
      <c r="E139" s="31"/>
      <c r="F139" s="39"/>
      <c r="G139" s="39"/>
      <c r="H139" s="39"/>
      <c r="I139" s="39"/>
    </row>
    <row r="140" spans="1:10" s="5" customFormat="1" ht="11.25" customHeight="1" x14ac:dyDescent="0.2">
      <c r="A140" s="30"/>
      <c r="B140" s="37">
        <v>1.99</v>
      </c>
      <c r="C140" s="33" t="s">
        <v>22</v>
      </c>
      <c r="D140" s="33"/>
      <c r="E140" s="31"/>
      <c r="F140" s="39"/>
      <c r="G140" s="39"/>
      <c r="H140" s="39">
        <f>+G142</f>
        <v>0</v>
      </c>
      <c r="I140" s="39"/>
    </row>
    <row r="141" spans="1:10" s="5" customFormat="1" ht="11.25" customHeight="1" x14ac:dyDescent="0.2">
      <c r="A141" s="30"/>
      <c r="B141" s="31"/>
      <c r="C141" s="31"/>
      <c r="D141" s="31"/>
      <c r="E141" s="31"/>
      <c r="F141" s="39"/>
      <c r="G141" s="39"/>
      <c r="H141" s="39"/>
      <c r="I141" s="39"/>
    </row>
    <row r="142" spans="1:10" s="5" customFormat="1" ht="11.25" customHeight="1" x14ac:dyDescent="0.2">
      <c r="A142" s="30"/>
      <c r="B142" s="31"/>
      <c r="C142" s="33" t="s">
        <v>23</v>
      </c>
      <c r="D142" s="33"/>
      <c r="E142" s="31" t="s">
        <v>24</v>
      </c>
      <c r="F142" s="39"/>
      <c r="G142" s="39">
        <v>0</v>
      </c>
      <c r="H142" s="39"/>
      <c r="I142" s="39"/>
    </row>
    <row r="143" spans="1:10" s="5" customFormat="1" ht="11.25" customHeight="1" x14ac:dyDescent="0.2">
      <c r="A143" s="30"/>
      <c r="B143" s="31"/>
      <c r="C143" s="31"/>
      <c r="D143" s="31"/>
      <c r="E143" s="31"/>
      <c r="F143" s="39"/>
      <c r="G143" s="39"/>
      <c r="H143" s="39"/>
      <c r="I143" s="39"/>
    </row>
    <row r="144" spans="1:10" s="5" customFormat="1" ht="15.75" customHeight="1" x14ac:dyDescent="0.2">
      <c r="A144" s="26">
        <v>2</v>
      </c>
      <c r="B144" s="27" t="s">
        <v>25</v>
      </c>
      <c r="C144" s="27"/>
      <c r="D144" s="27"/>
      <c r="E144" s="28"/>
      <c r="F144" s="40"/>
      <c r="G144" s="40"/>
      <c r="H144" s="40"/>
      <c r="I144" s="41">
        <f>+H146+H152+H156+H165+H170</f>
        <v>0</v>
      </c>
      <c r="J144" s="22"/>
    </row>
    <row r="145" spans="1:10" s="5" customFormat="1" ht="11.25" customHeight="1" x14ac:dyDescent="0.2">
      <c r="A145" s="30"/>
      <c r="B145" s="31"/>
      <c r="C145" s="31"/>
      <c r="D145" s="31"/>
      <c r="E145" s="31"/>
      <c r="F145" s="39"/>
      <c r="G145" s="39"/>
      <c r="H145" s="39"/>
      <c r="I145" s="39"/>
      <c r="J145" s="22"/>
    </row>
    <row r="146" spans="1:10" s="5" customFormat="1" ht="11.25" customHeight="1" x14ac:dyDescent="0.2">
      <c r="A146" s="30"/>
      <c r="B146" s="37" t="s">
        <v>26</v>
      </c>
      <c r="C146" s="33" t="s">
        <v>27</v>
      </c>
      <c r="D146" s="33"/>
      <c r="E146" s="31"/>
      <c r="F146" s="39"/>
      <c r="G146" s="39"/>
      <c r="H146" s="39">
        <f>+G148+G149+G150</f>
        <v>0</v>
      </c>
      <c r="I146" s="39"/>
    </row>
    <row r="147" spans="1:10" s="5" customFormat="1" ht="11.25" customHeight="1" x14ac:dyDescent="0.2">
      <c r="A147" s="30"/>
      <c r="B147" s="31"/>
      <c r="C147" s="31"/>
      <c r="D147" s="31"/>
      <c r="E147" s="31"/>
      <c r="F147" s="39"/>
      <c r="G147" s="39"/>
      <c r="H147" s="39"/>
      <c r="I147" s="39"/>
    </row>
    <row r="148" spans="1:10" s="5" customFormat="1" ht="11.25" customHeight="1" x14ac:dyDescent="0.2">
      <c r="A148" s="30"/>
      <c r="B148" s="31"/>
      <c r="C148" s="33" t="s">
        <v>28</v>
      </c>
      <c r="D148" s="33"/>
      <c r="E148" s="31" t="s">
        <v>29</v>
      </c>
      <c r="F148" s="39"/>
      <c r="G148" s="39">
        <v>0</v>
      </c>
      <c r="H148" s="39"/>
      <c r="I148" s="39"/>
    </row>
    <row r="149" spans="1:10" s="5" customFormat="1" ht="11.25" customHeight="1" x14ac:dyDescent="0.2">
      <c r="A149" s="30"/>
      <c r="B149" s="31"/>
      <c r="C149" s="33" t="s">
        <v>30</v>
      </c>
      <c r="D149" s="33"/>
      <c r="E149" s="31" t="s">
        <v>31</v>
      </c>
      <c r="F149" s="39"/>
      <c r="G149" s="39">
        <v>0</v>
      </c>
      <c r="H149" s="39"/>
      <c r="I149" s="39"/>
    </row>
    <row r="150" spans="1:10" s="5" customFormat="1" ht="11.25" customHeight="1" x14ac:dyDescent="0.2">
      <c r="A150" s="30"/>
      <c r="B150" s="31"/>
      <c r="C150" s="33" t="s">
        <v>32</v>
      </c>
      <c r="D150" s="33"/>
      <c r="E150" s="31" t="s">
        <v>33</v>
      </c>
      <c r="F150" s="39"/>
      <c r="G150" s="39">
        <v>0</v>
      </c>
      <c r="H150" s="39"/>
      <c r="I150" s="39"/>
    </row>
    <row r="151" spans="1:10" s="5" customFormat="1" ht="11.25" customHeight="1" x14ac:dyDescent="0.2">
      <c r="A151" s="30"/>
      <c r="B151" s="31"/>
      <c r="C151" s="31"/>
      <c r="D151" s="31"/>
      <c r="E151" s="31"/>
      <c r="F151" s="39"/>
      <c r="G151" s="39"/>
      <c r="H151" s="39"/>
      <c r="I151" s="39"/>
    </row>
    <row r="152" spans="1:10" s="5" customFormat="1" ht="11.25" customHeight="1" x14ac:dyDescent="0.2">
      <c r="A152" s="30"/>
      <c r="B152" s="37">
        <v>2.02</v>
      </c>
      <c r="C152" s="33" t="s">
        <v>34</v>
      </c>
      <c r="D152" s="33"/>
      <c r="E152" s="31"/>
      <c r="F152" s="39"/>
      <c r="G152" s="39"/>
      <c r="H152" s="39">
        <f>+G154</f>
        <v>0</v>
      </c>
      <c r="I152" s="39"/>
    </row>
    <row r="153" spans="1:10" s="5" customFormat="1" ht="11.25" customHeight="1" x14ac:dyDescent="0.2">
      <c r="A153" s="30"/>
      <c r="B153" s="31"/>
      <c r="C153" s="31"/>
      <c r="D153" s="31"/>
      <c r="E153" s="31"/>
      <c r="F153" s="39"/>
      <c r="G153" s="39"/>
      <c r="H153" s="39"/>
      <c r="I153" s="39"/>
    </row>
    <row r="154" spans="1:10" s="5" customFormat="1" ht="11.25" customHeight="1" x14ac:dyDescent="0.2">
      <c r="A154" s="30"/>
      <c r="B154" s="31"/>
      <c r="C154" s="33" t="s">
        <v>35</v>
      </c>
      <c r="D154" s="33"/>
      <c r="E154" s="31" t="s">
        <v>36</v>
      </c>
      <c r="F154" s="39"/>
      <c r="G154" s="39">
        <v>0</v>
      </c>
      <c r="H154" s="39"/>
      <c r="I154" s="39"/>
    </row>
    <row r="155" spans="1:10" s="5" customFormat="1" ht="11.25" customHeight="1" x14ac:dyDescent="0.2">
      <c r="A155" s="30"/>
      <c r="B155" s="31"/>
      <c r="C155" s="31"/>
      <c r="D155" s="31"/>
      <c r="E155" s="31"/>
      <c r="F155" s="39"/>
      <c r="G155" s="39"/>
      <c r="H155" s="39"/>
      <c r="I155" s="39"/>
    </row>
    <row r="156" spans="1:10" s="5" customFormat="1" ht="11.25" customHeight="1" x14ac:dyDescent="0.2">
      <c r="A156" s="30"/>
      <c r="B156" s="37">
        <v>2.0299999999999998</v>
      </c>
      <c r="C156" s="33" t="s">
        <v>37</v>
      </c>
      <c r="D156" s="33"/>
      <c r="E156" s="31"/>
      <c r="F156" s="39"/>
      <c r="G156" s="39"/>
      <c r="H156" s="39">
        <f>SUM(G158:G163)</f>
        <v>0</v>
      </c>
      <c r="I156" s="39"/>
    </row>
    <row r="157" spans="1:10" s="5" customFormat="1" ht="11.25" customHeight="1" x14ac:dyDescent="0.2">
      <c r="A157" s="30"/>
      <c r="B157" s="31"/>
      <c r="C157" s="31"/>
      <c r="D157" s="31"/>
      <c r="E157" s="31"/>
      <c r="F157" s="39"/>
      <c r="G157" s="39"/>
      <c r="H157" s="39"/>
      <c r="I157" s="39"/>
    </row>
    <row r="158" spans="1:10" s="5" customFormat="1" ht="11.25" customHeight="1" x14ac:dyDescent="0.2">
      <c r="A158" s="30"/>
      <c r="B158" s="31"/>
      <c r="C158" s="33" t="s">
        <v>38</v>
      </c>
      <c r="D158" s="33"/>
      <c r="E158" s="31" t="s">
        <v>39</v>
      </c>
      <c r="F158" s="39"/>
      <c r="G158" s="39">
        <v>0</v>
      </c>
      <c r="H158" s="39"/>
      <c r="I158" s="39"/>
    </row>
    <row r="159" spans="1:10" s="5" customFormat="1" ht="11.25" customHeight="1" x14ac:dyDescent="0.2">
      <c r="A159" s="30"/>
      <c r="B159" s="31"/>
      <c r="C159" s="33" t="s">
        <v>40</v>
      </c>
      <c r="D159" s="33"/>
      <c r="E159" s="31" t="s">
        <v>41</v>
      </c>
      <c r="F159" s="39"/>
      <c r="G159" s="39">
        <v>0</v>
      </c>
      <c r="H159" s="39"/>
      <c r="I159" s="39"/>
    </row>
    <row r="160" spans="1:10" s="5" customFormat="1" ht="11.25" customHeight="1" x14ac:dyDescent="0.2">
      <c r="A160" s="30"/>
      <c r="B160" s="31"/>
      <c r="C160" s="33" t="s">
        <v>42</v>
      </c>
      <c r="D160" s="33"/>
      <c r="E160" s="31" t="s">
        <v>43</v>
      </c>
      <c r="F160" s="39"/>
      <c r="G160" s="39">
        <v>0</v>
      </c>
      <c r="H160" s="39"/>
      <c r="I160" s="39"/>
    </row>
    <row r="161" spans="1:9" s="5" customFormat="1" ht="11.25" customHeight="1" x14ac:dyDescent="0.2">
      <c r="A161" s="30"/>
      <c r="B161" s="31"/>
      <c r="C161" s="33" t="s">
        <v>44</v>
      </c>
      <c r="D161" s="33"/>
      <c r="E161" s="31" t="s">
        <v>45</v>
      </c>
      <c r="F161" s="39"/>
      <c r="G161" s="39">
        <v>0</v>
      </c>
      <c r="H161" s="39"/>
      <c r="I161" s="39"/>
    </row>
    <row r="162" spans="1:9" s="5" customFormat="1" ht="11.25" customHeight="1" x14ac:dyDescent="0.2">
      <c r="A162" s="30"/>
      <c r="B162" s="31"/>
      <c r="C162" s="33" t="s">
        <v>249</v>
      </c>
      <c r="D162" s="33"/>
      <c r="E162" s="31" t="s">
        <v>250</v>
      </c>
      <c r="F162" s="39"/>
      <c r="G162" s="39">
        <v>0</v>
      </c>
      <c r="H162" s="39"/>
      <c r="I162" s="39"/>
    </row>
    <row r="163" spans="1:9" s="5" customFormat="1" ht="11.25" customHeight="1" x14ac:dyDescent="0.2">
      <c r="A163" s="30"/>
      <c r="B163" s="31"/>
      <c r="C163" s="33" t="s">
        <v>46</v>
      </c>
      <c r="D163" s="33"/>
      <c r="E163" s="31" t="s">
        <v>47</v>
      </c>
      <c r="F163" s="39"/>
      <c r="G163" s="39">
        <v>0</v>
      </c>
      <c r="H163" s="39"/>
      <c r="I163" s="39"/>
    </row>
    <row r="164" spans="1:9" s="5" customFormat="1" ht="11.25" customHeight="1" x14ac:dyDescent="0.2">
      <c r="A164" s="30"/>
      <c r="B164" s="31"/>
      <c r="C164" s="31"/>
      <c r="D164" s="31"/>
      <c r="E164" s="31"/>
      <c r="F164" s="39"/>
      <c r="G164" s="39"/>
      <c r="H164" s="39"/>
      <c r="I164" s="39"/>
    </row>
    <row r="165" spans="1:9" s="5" customFormat="1" ht="11.25" customHeight="1" x14ac:dyDescent="0.2">
      <c r="A165" s="30"/>
      <c r="B165" s="37">
        <v>2.04</v>
      </c>
      <c r="C165" s="33" t="s">
        <v>48</v>
      </c>
      <c r="D165" s="33"/>
      <c r="E165" s="31"/>
      <c r="F165" s="39"/>
      <c r="G165" s="39"/>
      <c r="H165" s="39">
        <f>SUM(G167:G168)</f>
        <v>0</v>
      </c>
      <c r="I165" s="39"/>
    </row>
    <row r="166" spans="1:9" s="5" customFormat="1" ht="11.25" customHeight="1" x14ac:dyDescent="0.2">
      <c r="A166" s="30"/>
      <c r="B166" s="31"/>
      <c r="C166" s="31"/>
      <c r="D166" s="31"/>
      <c r="E166" s="31"/>
      <c r="F166" s="39"/>
      <c r="G166" s="39"/>
      <c r="H166" s="39"/>
      <c r="I166" s="39"/>
    </row>
    <row r="167" spans="1:9" s="5" customFormat="1" ht="11.25" customHeight="1" x14ac:dyDescent="0.2">
      <c r="A167" s="30"/>
      <c r="B167" s="31"/>
      <c r="C167" s="33" t="s">
        <v>49</v>
      </c>
      <c r="D167" s="33"/>
      <c r="E167" s="31" t="s">
        <v>50</v>
      </c>
      <c r="F167" s="39"/>
      <c r="G167" s="39">
        <v>0</v>
      </c>
      <c r="H167" s="39"/>
      <c r="I167" s="39"/>
    </row>
    <row r="168" spans="1:9" s="5" customFormat="1" ht="11.25" customHeight="1" x14ac:dyDescent="0.2">
      <c r="A168" s="30"/>
      <c r="B168" s="31"/>
      <c r="C168" s="33" t="s">
        <v>51</v>
      </c>
      <c r="D168" s="33"/>
      <c r="E168" s="31" t="s">
        <v>52</v>
      </c>
      <c r="F168" s="39"/>
      <c r="G168" s="39">
        <v>0</v>
      </c>
      <c r="H168" s="39"/>
      <c r="I168" s="39"/>
    </row>
    <row r="169" spans="1:9" s="5" customFormat="1" ht="11.25" customHeight="1" x14ac:dyDescent="0.2">
      <c r="A169" s="30"/>
      <c r="B169" s="31"/>
      <c r="C169" s="31"/>
      <c r="D169" s="31"/>
      <c r="E169" s="31"/>
      <c r="F169" s="39"/>
      <c r="G169" s="39"/>
      <c r="H169" s="39"/>
      <c r="I169" s="39"/>
    </row>
    <row r="170" spans="1:9" s="5" customFormat="1" ht="11.25" customHeight="1" x14ac:dyDescent="0.2">
      <c r="A170" s="30"/>
      <c r="B170" s="37">
        <v>2.99</v>
      </c>
      <c r="C170" s="33" t="s">
        <v>53</v>
      </c>
      <c r="D170" s="33"/>
      <c r="E170" s="31"/>
      <c r="F170" s="39"/>
      <c r="G170" s="39"/>
      <c r="H170" s="39">
        <f>SUM(G172:G179)</f>
        <v>0</v>
      </c>
      <c r="I170" s="39"/>
    </row>
    <row r="171" spans="1:9" s="5" customFormat="1" ht="11.25" customHeight="1" x14ac:dyDescent="0.2">
      <c r="A171" s="30"/>
      <c r="B171" s="31"/>
      <c r="C171" s="31"/>
      <c r="D171" s="31"/>
      <c r="E171" s="31"/>
      <c r="F171" s="39"/>
      <c r="G171" s="39"/>
      <c r="H171" s="39"/>
      <c r="I171" s="39"/>
    </row>
    <row r="172" spans="1:9" s="5" customFormat="1" ht="11.25" customHeight="1" x14ac:dyDescent="0.2">
      <c r="A172" s="30"/>
      <c r="B172" s="31"/>
      <c r="C172" s="33" t="s">
        <v>54</v>
      </c>
      <c r="D172" s="33"/>
      <c r="E172" s="31" t="s">
        <v>55</v>
      </c>
      <c r="F172" s="39"/>
      <c r="G172" s="39">
        <v>0</v>
      </c>
      <c r="H172" s="39"/>
      <c r="I172" s="39"/>
    </row>
    <row r="173" spans="1:9" s="5" customFormat="1" ht="11.25" customHeight="1" x14ac:dyDescent="0.2">
      <c r="A173" s="30"/>
      <c r="B173" s="31"/>
      <c r="C173" s="33" t="s">
        <v>246</v>
      </c>
      <c r="D173" s="33"/>
      <c r="E173" s="31" t="s">
        <v>247</v>
      </c>
      <c r="F173" s="39"/>
      <c r="G173" s="39">
        <v>0</v>
      </c>
      <c r="H173" s="39"/>
      <c r="I173" s="39"/>
    </row>
    <row r="174" spans="1:9" s="5" customFormat="1" ht="11.25" customHeight="1" x14ac:dyDescent="0.2">
      <c r="A174" s="30"/>
      <c r="B174" s="31"/>
      <c r="C174" s="33" t="s">
        <v>56</v>
      </c>
      <c r="D174" s="33"/>
      <c r="E174" s="31" t="s">
        <v>57</v>
      </c>
      <c r="F174" s="39"/>
      <c r="G174" s="39">
        <v>0</v>
      </c>
      <c r="H174" s="39"/>
      <c r="I174" s="39"/>
    </row>
    <row r="175" spans="1:9" s="5" customFormat="1" ht="11.25" customHeight="1" x14ac:dyDescent="0.2">
      <c r="A175" s="30"/>
      <c r="B175" s="31"/>
      <c r="C175" s="33" t="s">
        <v>61</v>
      </c>
      <c r="D175" s="33"/>
      <c r="E175" s="31" t="s">
        <v>62</v>
      </c>
      <c r="F175" s="39"/>
      <c r="G175" s="39">
        <v>0</v>
      </c>
      <c r="H175" s="39"/>
      <c r="I175" s="39"/>
    </row>
    <row r="176" spans="1:9" s="5" customFormat="1" ht="11.25" customHeight="1" x14ac:dyDescent="0.2">
      <c r="A176" s="30"/>
      <c r="B176" s="31"/>
      <c r="C176" s="33" t="s">
        <v>63</v>
      </c>
      <c r="D176" s="33"/>
      <c r="E176" s="31" t="s">
        <v>64</v>
      </c>
      <c r="F176" s="39"/>
      <c r="G176" s="39">
        <v>0</v>
      </c>
      <c r="H176" s="39"/>
      <c r="I176" s="39"/>
    </row>
    <row r="177" spans="1:10" s="5" customFormat="1" ht="11.25" customHeight="1" x14ac:dyDescent="0.2">
      <c r="A177" s="30"/>
      <c r="B177" s="31"/>
      <c r="C177" s="33" t="s">
        <v>228</v>
      </c>
      <c r="D177" s="33"/>
      <c r="E177" s="31" t="s">
        <v>229</v>
      </c>
      <c r="F177" s="39"/>
      <c r="G177" s="39">
        <v>0</v>
      </c>
      <c r="H177" s="39"/>
      <c r="I177" s="39"/>
    </row>
    <row r="178" spans="1:10" s="5" customFormat="1" ht="11.25" customHeight="1" x14ac:dyDescent="0.2">
      <c r="A178" s="30"/>
      <c r="B178" s="31"/>
      <c r="C178" s="33" t="s">
        <v>65</v>
      </c>
      <c r="D178" s="33"/>
      <c r="E178" s="31" t="s">
        <v>66</v>
      </c>
      <c r="F178" s="39"/>
      <c r="G178" s="39">
        <v>0</v>
      </c>
      <c r="H178" s="39"/>
      <c r="I178" s="39"/>
    </row>
    <row r="179" spans="1:10" s="5" customFormat="1" ht="11.25" customHeight="1" x14ac:dyDescent="0.2">
      <c r="A179" s="30"/>
      <c r="B179" s="31"/>
      <c r="C179" s="33" t="s">
        <v>67</v>
      </c>
      <c r="D179" s="33"/>
      <c r="E179" s="31" t="s">
        <v>68</v>
      </c>
      <c r="F179" s="39"/>
      <c r="G179" s="39">
        <v>0</v>
      </c>
      <c r="H179" s="39"/>
      <c r="I179" s="39"/>
    </row>
    <row r="180" spans="1:10" s="5" customFormat="1" ht="11.25" customHeight="1" x14ac:dyDescent="0.2">
      <c r="A180" s="30"/>
      <c r="B180" s="33"/>
      <c r="C180" s="33"/>
      <c r="D180" s="33"/>
      <c r="E180" s="31"/>
      <c r="F180" s="39"/>
      <c r="G180" s="39"/>
      <c r="H180" s="39"/>
      <c r="I180" s="39"/>
    </row>
    <row r="181" spans="1:10" s="5" customFormat="1" ht="15.75" customHeight="1" x14ac:dyDescent="0.2">
      <c r="A181" s="26">
        <v>5</v>
      </c>
      <c r="B181" s="27" t="s">
        <v>69</v>
      </c>
      <c r="C181" s="28"/>
      <c r="D181" s="28"/>
      <c r="E181" s="28"/>
      <c r="F181" s="40"/>
      <c r="G181" s="40"/>
      <c r="H181" s="40"/>
      <c r="I181" s="41">
        <f>+H183+H195</f>
        <v>0</v>
      </c>
      <c r="J181" s="22"/>
    </row>
    <row r="182" spans="1:10" s="5" customFormat="1" ht="11.25" customHeight="1" x14ac:dyDescent="0.2">
      <c r="A182" s="30"/>
      <c r="B182" s="31"/>
      <c r="C182" s="37"/>
      <c r="D182" s="37"/>
      <c r="E182" s="31"/>
      <c r="F182" s="39"/>
      <c r="G182" s="39"/>
      <c r="H182" s="39"/>
      <c r="I182" s="39"/>
    </row>
    <row r="183" spans="1:10" s="5" customFormat="1" ht="11.25" customHeight="1" x14ac:dyDescent="0.2">
      <c r="A183" s="30"/>
      <c r="B183" s="37">
        <v>5.01</v>
      </c>
      <c r="C183" s="33" t="s">
        <v>70</v>
      </c>
      <c r="D183" s="33"/>
      <c r="E183" s="31"/>
      <c r="F183" s="39"/>
      <c r="G183" s="39"/>
      <c r="H183" s="39">
        <f>SUM(G185:G193)</f>
        <v>0</v>
      </c>
      <c r="I183" s="39"/>
    </row>
    <row r="184" spans="1:10" s="5" customFormat="1" ht="11.25" customHeight="1" x14ac:dyDescent="0.2">
      <c r="A184" s="30"/>
      <c r="B184" s="31"/>
      <c r="C184" s="33"/>
      <c r="D184" s="33"/>
      <c r="E184" s="31"/>
      <c r="F184" s="49"/>
      <c r="G184" s="49"/>
      <c r="H184" s="39"/>
      <c r="I184" s="39"/>
    </row>
    <row r="185" spans="1:10" s="5" customFormat="1" ht="11.25" customHeight="1" x14ac:dyDescent="0.2">
      <c r="A185" s="30"/>
      <c r="B185" s="31"/>
      <c r="C185" s="33" t="s">
        <v>71</v>
      </c>
      <c r="D185" s="33"/>
      <c r="E185" s="31" t="s">
        <v>72</v>
      </c>
      <c r="F185" s="49"/>
      <c r="G185" s="49">
        <v>0</v>
      </c>
      <c r="H185" s="39"/>
      <c r="I185" s="39"/>
    </row>
    <row r="186" spans="1:10" s="5" customFormat="1" ht="11.25" customHeight="1" x14ac:dyDescent="0.2">
      <c r="A186" s="30"/>
      <c r="B186" s="31"/>
      <c r="C186" s="33" t="s">
        <v>217</v>
      </c>
      <c r="D186" s="33"/>
      <c r="E186" s="31" t="s">
        <v>224</v>
      </c>
      <c r="F186" s="49"/>
      <c r="G186" s="49">
        <v>0</v>
      </c>
      <c r="H186" s="39"/>
      <c r="I186" s="39"/>
    </row>
    <row r="187" spans="1:10" s="5" customFormat="1" ht="11.25" customHeight="1" x14ac:dyDescent="0.2">
      <c r="A187" s="30"/>
      <c r="B187" s="31"/>
      <c r="C187" s="33" t="s">
        <v>73</v>
      </c>
      <c r="D187" s="33"/>
      <c r="E187" s="31" t="s">
        <v>74</v>
      </c>
      <c r="F187" s="49"/>
      <c r="G187" s="49">
        <v>0</v>
      </c>
      <c r="H187" s="39"/>
      <c r="I187" s="39"/>
    </row>
    <row r="188" spans="1:10" s="5" customFormat="1" ht="11.25" customHeight="1" x14ac:dyDescent="0.2">
      <c r="A188" s="30"/>
      <c r="B188" s="31"/>
      <c r="C188" s="33" t="s">
        <v>75</v>
      </c>
      <c r="D188" s="33"/>
      <c r="E188" s="31" t="s">
        <v>76</v>
      </c>
      <c r="F188" s="49"/>
      <c r="G188" s="49">
        <f>+F189+F190</f>
        <v>0</v>
      </c>
      <c r="H188" s="39"/>
      <c r="I188" s="39"/>
    </row>
    <row r="189" spans="1:10" s="5" customFormat="1" ht="11.25" customHeight="1" x14ac:dyDescent="0.2">
      <c r="A189" s="30"/>
      <c r="B189" s="31"/>
      <c r="C189" s="31" t="s">
        <v>75</v>
      </c>
      <c r="D189" s="34">
        <v>1</v>
      </c>
      <c r="E189" s="31" t="s">
        <v>77</v>
      </c>
      <c r="F189" s="49">
        <v>0</v>
      </c>
      <c r="G189" s="49"/>
      <c r="H189" s="39"/>
      <c r="I189" s="39"/>
    </row>
    <row r="190" spans="1:10" s="5" customFormat="1" ht="11.25" customHeight="1" x14ac:dyDescent="0.2">
      <c r="A190" s="30"/>
      <c r="B190" s="31"/>
      <c r="C190" s="31" t="s">
        <v>75</v>
      </c>
      <c r="D190" s="34">
        <v>2</v>
      </c>
      <c r="E190" s="31" t="s">
        <v>78</v>
      </c>
      <c r="F190" s="49">
        <v>0</v>
      </c>
      <c r="G190" s="49"/>
      <c r="H190" s="39"/>
      <c r="I190" s="39"/>
    </row>
    <row r="191" spans="1:10" s="5" customFormat="1" ht="11.25" customHeight="1" x14ac:dyDescent="0.2">
      <c r="A191" s="30"/>
      <c r="B191" s="31"/>
      <c r="C191" s="33" t="s">
        <v>79</v>
      </c>
      <c r="D191" s="33"/>
      <c r="E191" s="31" t="s">
        <v>80</v>
      </c>
      <c r="F191" s="49"/>
      <c r="G191" s="49">
        <v>0</v>
      </c>
      <c r="H191" s="39"/>
      <c r="I191" s="39"/>
    </row>
    <row r="192" spans="1:10" s="5" customFormat="1" ht="11.25" customHeight="1" x14ac:dyDescent="0.2">
      <c r="A192" s="30"/>
      <c r="B192" s="31"/>
      <c r="C192" s="33" t="s">
        <v>81</v>
      </c>
      <c r="D192" s="33"/>
      <c r="E192" s="31" t="s">
        <v>82</v>
      </c>
      <c r="F192" s="49"/>
      <c r="G192" s="49">
        <v>0</v>
      </c>
      <c r="H192" s="39"/>
      <c r="I192" s="39"/>
    </row>
    <row r="193" spans="1:9" s="5" customFormat="1" ht="11.25" customHeight="1" x14ac:dyDescent="0.2">
      <c r="A193" s="30"/>
      <c r="B193" s="31"/>
      <c r="C193" s="33" t="s">
        <v>83</v>
      </c>
      <c r="D193" s="33"/>
      <c r="E193" s="31" t="s">
        <v>84</v>
      </c>
      <c r="F193" s="49"/>
      <c r="G193" s="49">
        <v>0</v>
      </c>
      <c r="H193" s="39"/>
      <c r="I193" s="39"/>
    </row>
    <row r="194" spans="1:9" s="5" customFormat="1" ht="11.25" customHeight="1" x14ac:dyDescent="0.2">
      <c r="A194" s="30"/>
      <c r="B194" s="31"/>
      <c r="C194" s="33"/>
      <c r="D194" s="33"/>
      <c r="E194" s="31"/>
      <c r="F194" s="39"/>
      <c r="G194" s="39"/>
      <c r="H194" s="39"/>
      <c r="I194" s="39"/>
    </row>
    <row r="195" spans="1:9" s="5" customFormat="1" ht="11.25" customHeight="1" x14ac:dyDescent="0.2">
      <c r="A195" s="30"/>
      <c r="B195" s="37">
        <v>5.99</v>
      </c>
      <c r="C195" s="33" t="s">
        <v>253</v>
      </c>
      <c r="D195" s="33"/>
      <c r="E195" s="31"/>
      <c r="F195" s="39"/>
      <c r="G195" s="39"/>
      <c r="H195" s="39">
        <f>+G197</f>
        <v>0</v>
      </c>
      <c r="I195" s="39"/>
    </row>
    <row r="196" spans="1:9" s="5" customFormat="1" ht="11.25" customHeight="1" x14ac:dyDescent="0.2">
      <c r="A196" s="30"/>
      <c r="B196" s="31"/>
      <c r="C196" s="33"/>
      <c r="D196" s="33"/>
      <c r="E196" s="31"/>
      <c r="F196" s="39"/>
      <c r="G196" s="39"/>
      <c r="H196" s="39"/>
      <c r="I196" s="39"/>
    </row>
    <row r="197" spans="1:9" s="5" customFormat="1" ht="11.25" customHeight="1" x14ac:dyDescent="0.2">
      <c r="A197" s="30"/>
      <c r="B197" s="31"/>
      <c r="C197" s="33" t="s">
        <v>254</v>
      </c>
      <c r="D197" s="33"/>
      <c r="E197" s="31" t="s">
        <v>255</v>
      </c>
      <c r="F197" s="39"/>
      <c r="G197" s="39">
        <f>+F198</f>
        <v>0</v>
      </c>
      <c r="H197" s="39"/>
      <c r="I197" s="39"/>
    </row>
    <row r="198" spans="1:9" s="5" customFormat="1" ht="11.25" customHeight="1" x14ac:dyDescent="0.2">
      <c r="A198" s="30"/>
      <c r="B198" s="31"/>
      <c r="C198" s="31" t="s">
        <v>254</v>
      </c>
      <c r="D198" s="34">
        <v>1</v>
      </c>
      <c r="E198" s="31" t="s">
        <v>78</v>
      </c>
      <c r="F198" s="39">
        <v>0</v>
      </c>
      <c r="G198" s="39"/>
      <c r="H198" s="39"/>
      <c r="I198" s="39"/>
    </row>
    <row r="199" spans="1:9" s="5" customFormat="1" ht="11.25" customHeight="1" x14ac:dyDescent="0.2">
      <c r="A199" s="30"/>
      <c r="B199" s="31"/>
      <c r="C199" s="31"/>
      <c r="D199" s="31"/>
      <c r="E199" s="31"/>
      <c r="F199" s="39"/>
      <c r="G199" s="39"/>
      <c r="H199" s="39"/>
      <c r="I199" s="39"/>
    </row>
    <row r="200" spans="1:9" s="5" customFormat="1" ht="15.75" customHeight="1" x14ac:dyDescent="0.2">
      <c r="A200" s="26">
        <v>6</v>
      </c>
      <c r="B200" s="27" t="s">
        <v>85</v>
      </c>
      <c r="C200" s="27"/>
      <c r="D200" s="27"/>
      <c r="E200" s="28"/>
      <c r="F200" s="40"/>
      <c r="G200" s="40"/>
      <c r="H200" s="40"/>
      <c r="I200" s="41">
        <f>+H202+H208+H217+H214</f>
        <v>0</v>
      </c>
    </row>
    <row r="201" spans="1:9" s="5" customFormat="1" ht="11.25" customHeight="1" x14ac:dyDescent="0.2">
      <c r="A201" s="30"/>
      <c r="B201" s="31"/>
      <c r="C201" s="31"/>
      <c r="D201" s="31"/>
      <c r="E201" s="31"/>
      <c r="F201" s="39"/>
      <c r="G201" s="39"/>
      <c r="H201" s="39"/>
      <c r="I201" s="39"/>
    </row>
    <row r="202" spans="1:9" s="5" customFormat="1" ht="11.25" customHeight="1" x14ac:dyDescent="0.2">
      <c r="A202" s="30"/>
      <c r="B202" s="37">
        <v>6.02</v>
      </c>
      <c r="C202" s="33" t="s">
        <v>86</v>
      </c>
      <c r="D202" s="33"/>
      <c r="E202" s="31"/>
      <c r="F202" s="39"/>
      <c r="G202" s="39"/>
      <c r="H202" s="39">
        <f>+G204+G206</f>
        <v>0</v>
      </c>
      <c r="I202" s="39"/>
    </row>
    <row r="203" spans="1:9" s="5" customFormat="1" ht="11.25" customHeight="1" x14ac:dyDescent="0.2">
      <c r="A203" s="30"/>
      <c r="B203" s="31"/>
      <c r="C203" s="31"/>
      <c r="D203" s="31"/>
      <c r="E203" s="31"/>
      <c r="F203" s="39"/>
      <c r="G203" s="39"/>
      <c r="H203" s="39"/>
      <c r="I203" s="39"/>
    </row>
    <row r="204" spans="1:9" s="5" customFormat="1" ht="11.25" customHeight="1" x14ac:dyDescent="0.2">
      <c r="A204" s="30"/>
      <c r="B204" s="31"/>
      <c r="C204" s="33" t="s">
        <v>87</v>
      </c>
      <c r="D204" s="33"/>
      <c r="E204" s="31" t="s">
        <v>88</v>
      </c>
      <c r="F204" s="39"/>
      <c r="G204" s="39">
        <f>+F205</f>
        <v>0</v>
      </c>
      <c r="H204" s="39"/>
      <c r="I204" s="39"/>
    </row>
    <row r="205" spans="1:9" s="5" customFormat="1" ht="11.25" customHeight="1" x14ac:dyDescent="0.2">
      <c r="A205" s="30"/>
      <c r="B205" s="31"/>
      <c r="C205" s="31" t="s">
        <v>87</v>
      </c>
      <c r="D205" s="34">
        <v>1</v>
      </c>
      <c r="E205" s="31" t="s">
        <v>89</v>
      </c>
      <c r="F205" s="39">
        <v>0</v>
      </c>
      <c r="G205" s="39"/>
      <c r="H205" s="39"/>
      <c r="I205" s="39"/>
    </row>
    <row r="206" spans="1:9" s="5" customFormat="1" ht="11.25" customHeight="1" x14ac:dyDescent="0.2">
      <c r="A206" s="30"/>
      <c r="B206" s="31"/>
      <c r="C206" s="33" t="s">
        <v>258</v>
      </c>
      <c r="D206" s="33"/>
      <c r="E206" s="31" t="s">
        <v>259</v>
      </c>
      <c r="F206" s="39"/>
      <c r="G206" s="39">
        <v>0</v>
      </c>
      <c r="H206" s="39"/>
      <c r="I206" s="39"/>
    </row>
    <row r="207" spans="1:9" ht="11.25" customHeight="1" x14ac:dyDescent="0.2">
      <c r="A207" s="36"/>
      <c r="B207" s="31"/>
      <c r="C207" s="31"/>
      <c r="D207" s="31"/>
      <c r="E207" s="31"/>
      <c r="F207" s="39"/>
      <c r="G207" s="39"/>
      <c r="H207" s="39"/>
      <c r="I207" s="39"/>
    </row>
    <row r="208" spans="1:9" ht="11.25" customHeight="1" x14ac:dyDescent="0.2">
      <c r="A208" s="30"/>
      <c r="B208" s="37">
        <v>6.03</v>
      </c>
      <c r="C208" s="33" t="s">
        <v>90</v>
      </c>
      <c r="D208" s="33"/>
      <c r="E208" s="31"/>
      <c r="F208" s="39"/>
      <c r="G208" s="39"/>
      <c r="H208" s="39">
        <f>+G210+G212</f>
        <v>0</v>
      </c>
      <c r="I208" s="39"/>
    </row>
    <row r="209" spans="1:9" ht="11.25" customHeight="1" x14ac:dyDescent="0.2">
      <c r="A209" s="30"/>
      <c r="B209" s="31"/>
      <c r="C209" s="31"/>
      <c r="D209" s="31"/>
      <c r="E209" s="31"/>
      <c r="F209" s="39"/>
      <c r="G209" s="39"/>
      <c r="H209" s="39"/>
      <c r="I209" s="39"/>
    </row>
    <row r="210" spans="1:9" ht="11.25" customHeight="1" x14ac:dyDescent="0.2">
      <c r="A210" s="30"/>
      <c r="B210" s="31"/>
      <c r="C210" s="33" t="s">
        <v>91</v>
      </c>
      <c r="D210" s="33"/>
      <c r="E210" s="31" t="s">
        <v>116</v>
      </c>
      <c r="F210" s="39"/>
      <c r="G210" s="39">
        <f>+F211</f>
        <v>0</v>
      </c>
      <c r="H210" s="39"/>
      <c r="I210" s="39"/>
    </row>
    <row r="211" spans="1:9" ht="11.25" customHeight="1" x14ac:dyDescent="0.2">
      <c r="A211" s="30"/>
      <c r="B211" s="31"/>
      <c r="C211" s="31" t="s">
        <v>91</v>
      </c>
      <c r="D211" s="34">
        <v>4</v>
      </c>
      <c r="E211" s="31" t="s">
        <v>92</v>
      </c>
      <c r="F211" s="39">
        <v>0</v>
      </c>
      <c r="G211" s="39"/>
      <c r="H211" s="39"/>
      <c r="I211" s="39"/>
    </row>
    <row r="212" spans="1:9" ht="11.25" customHeight="1" x14ac:dyDescent="0.2">
      <c r="A212" s="30"/>
      <c r="B212" s="31"/>
      <c r="C212" s="33" t="s">
        <v>93</v>
      </c>
      <c r="D212" s="33"/>
      <c r="E212" s="31" t="s">
        <v>94</v>
      </c>
      <c r="F212" s="39"/>
      <c r="G212" s="39">
        <v>0</v>
      </c>
      <c r="H212" s="39"/>
      <c r="I212" s="39"/>
    </row>
    <row r="213" spans="1:9" ht="11.25" customHeight="1" x14ac:dyDescent="0.2">
      <c r="A213" s="30"/>
      <c r="B213" s="31"/>
      <c r="C213" s="33"/>
      <c r="D213" s="33"/>
      <c r="E213" s="31"/>
      <c r="F213" s="39"/>
      <c r="G213" s="39"/>
      <c r="H213" s="39"/>
      <c r="I213" s="39"/>
    </row>
    <row r="214" spans="1:9" ht="11.25" customHeight="1" x14ac:dyDescent="0.2">
      <c r="A214" s="30"/>
      <c r="B214" s="33" t="s">
        <v>230</v>
      </c>
      <c r="C214" s="33" t="s">
        <v>232</v>
      </c>
      <c r="D214" s="33"/>
      <c r="E214" s="31"/>
      <c r="F214" s="39"/>
      <c r="G214" s="39"/>
      <c r="H214" s="39">
        <f>+G215</f>
        <v>0</v>
      </c>
      <c r="I214" s="39"/>
    </row>
    <row r="215" spans="1:9" ht="11.25" customHeight="1" x14ac:dyDescent="0.2">
      <c r="A215" s="30"/>
      <c r="B215" s="31"/>
      <c r="C215" s="33" t="s">
        <v>233</v>
      </c>
      <c r="D215" s="33"/>
      <c r="E215" s="31" t="s">
        <v>234</v>
      </c>
      <c r="F215" s="39"/>
      <c r="G215" s="39">
        <v>0</v>
      </c>
      <c r="H215" s="39"/>
      <c r="I215" s="39"/>
    </row>
    <row r="216" spans="1:9" ht="11.25" customHeight="1" x14ac:dyDescent="0.2">
      <c r="A216" s="30"/>
      <c r="B216" s="31"/>
      <c r="C216" s="31"/>
      <c r="D216" s="31"/>
      <c r="E216" s="31"/>
      <c r="F216" s="39"/>
      <c r="G216" s="39"/>
      <c r="H216" s="39"/>
      <c r="I216" s="39"/>
    </row>
    <row r="217" spans="1:9" ht="11.25" customHeight="1" x14ac:dyDescent="0.2">
      <c r="A217" s="30"/>
      <c r="B217" s="37" t="s">
        <v>231</v>
      </c>
      <c r="C217" s="33" t="s">
        <v>95</v>
      </c>
      <c r="D217" s="33"/>
      <c r="E217" s="31"/>
      <c r="F217" s="39"/>
      <c r="G217" s="39"/>
      <c r="H217" s="39">
        <f>+G219</f>
        <v>0</v>
      </c>
      <c r="I217" s="39"/>
    </row>
    <row r="218" spans="1:9" ht="11.25" customHeight="1" x14ac:dyDescent="0.2">
      <c r="A218" s="30"/>
      <c r="B218" s="31"/>
      <c r="C218" s="33"/>
      <c r="D218" s="33"/>
      <c r="E218" s="31"/>
      <c r="F218" s="39"/>
      <c r="G218" s="39"/>
      <c r="H218" s="39"/>
      <c r="I218" s="39"/>
    </row>
    <row r="219" spans="1:9" ht="11.25" customHeight="1" x14ac:dyDescent="0.2">
      <c r="A219" s="30"/>
      <c r="B219" s="31"/>
      <c r="C219" s="33" t="s">
        <v>96</v>
      </c>
      <c r="D219" s="33"/>
      <c r="E219" s="31" t="s">
        <v>97</v>
      </c>
      <c r="F219" s="39"/>
      <c r="G219" s="39">
        <f>SUM(F220:F223)</f>
        <v>0</v>
      </c>
      <c r="H219" s="39"/>
      <c r="I219" s="39"/>
    </row>
    <row r="220" spans="1:9" ht="11.25" customHeight="1" x14ac:dyDescent="0.2">
      <c r="A220" s="30"/>
      <c r="B220" s="31"/>
      <c r="C220" s="31" t="s">
        <v>96</v>
      </c>
      <c r="D220" s="34">
        <v>5</v>
      </c>
      <c r="E220" s="31" t="s">
        <v>103</v>
      </c>
      <c r="F220" s="39">
        <v>0</v>
      </c>
      <c r="G220" s="39"/>
      <c r="H220" s="39"/>
      <c r="I220" s="39"/>
    </row>
    <row r="221" spans="1:9" ht="11.25" customHeight="1" x14ac:dyDescent="0.2">
      <c r="A221" s="30"/>
      <c r="B221" s="31"/>
      <c r="C221" s="31" t="s">
        <v>96</v>
      </c>
      <c r="D221" s="34">
        <v>6</v>
      </c>
      <c r="E221" s="31" t="s">
        <v>98</v>
      </c>
      <c r="F221" s="39">
        <v>0</v>
      </c>
      <c r="G221" s="39"/>
      <c r="H221" s="39"/>
      <c r="I221" s="39"/>
    </row>
    <row r="222" spans="1:9" ht="11.25" customHeight="1" x14ac:dyDescent="0.2">
      <c r="A222" s="30"/>
      <c r="B222" s="31"/>
      <c r="C222" s="31" t="s">
        <v>96</v>
      </c>
      <c r="D222" s="34">
        <v>7</v>
      </c>
      <c r="E222" s="31" t="s">
        <v>256</v>
      </c>
      <c r="F222" s="39">
        <v>0</v>
      </c>
      <c r="G222" s="39"/>
      <c r="H222" s="39"/>
      <c r="I222" s="39"/>
    </row>
    <row r="223" spans="1:9" ht="11.25" customHeight="1" x14ac:dyDescent="0.2">
      <c r="A223" s="30"/>
      <c r="B223" s="31"/>
      <c r="C223" s="31" t="s">
        <v>96</v>
      </c>
      <c r="D223" s="34">
        <v>8</v>
      </c>
      <c r="E223" s="31" t="s">
        <v>104</v>
      </c>
      <c r="F223" s="39">
        <v>0</v>
      </c>
      <c r="G223" s="39"/>
      <c r="H223" s="39"/>
      <c r="I223" s="39"/>
    </row>
    <row r="224" spans="1:9" ht="11.25" customHeight="1" x14ac:dyDescent="0.2">
      <c r="A224" s="36"/>
      <c r="B224" s="31"/>
      <c r="C224" s="31"/>
      <c r="D224" s="31"/>
      <c r="E224" s="31"/>
      <c r="F224" s="39"/>
      <c r="G224" s="39"/>
      <c r="H224" s="39"/>
      <c r="I224" s="39"/>
    </row>
    <row r="225" spans="1:9" ht="18" customHeight="1" x14ac:dyDescent="0.2">
      <c r="A225" s="23"/>
      <c r="B225" s="24"/>
      <c r="C225" s="24"/>
      <c r="D225" s="24"/>
      <c r="E225" s="25" t="s">
        <v>111</v>
      </c>
      <c r="F225" s="43"/>
      <c r="G225" s="43"/>
      <c r="H225" s="43"/>
      <c r="I225" s="44">
        <f>SUM(I6:I224)</f>
        <v>0</v>
      </c>
    </row>
    <row r="227" spans="1:9" x14ac:dyDescent="0.2">
      <c r="I227" s="44"/>
    </row>
    <row r="228" spans="1:9" x14ac:dyDescent="0.2">
      <c r="I228" s="19"/>
    </row>
    <row r="229" spans="1:9" x14ac:dyDescent="0.2">
      <c r="I229" s="19"/>
    </row>
    <row r="230" spans="1:9" x14ac:dyDescent="0.2">
      <c r="I230" s="20"/>
    </row>
    <row r="231" spans="1:9" x14ac:dyDescent="0.2">
      <c r="I231" s="45"/>
    </row>
  </sheetData>
  <mergeCells count="5">
    <mergeCell ref="C40:E40"/>
    <mergeCell ref="A6:D6"/>
    <mergeCell ref="A2:I2"/>
    <mergeCell ref="A3:I3"/>
    <mergeCell ref="A4:I4"/>
  </mergeCells>
  <phoneticPr fontId="0" type="noConversion"/>
  <printOptions horizontalCentered="1"/>
  <pageMargins left="0.31496062992125984" right="0.23622047244094491" top="0.35433070866141736" bottom="0.43307086614173229" header="0.19685039370078741" footer="0.19685039370078741"/>
  <pageSetup scale="75" firstPageNumber="51" orientation="portrait" useFirstPageNumber="1" r:id="rId1"/>
  <headerFooter>
    <oddFooter>&amp;R&amp;12&amp;P</oddFooter>
  </headerFooter>
  <ignoredErrors>
    <ignoredError sqref="B214:B2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84"/>
  <sheetViews>
    <sheetView showGridLines="0" tabSelected="1" zoomScale="80" zoomScaleNormal="80" workbookViewId="0">
      <pane xSplit="3" ySplit="6" topLeftCell="D7" activePane="bottomRight" state="frozen"/>
      <selection pane="topRight" activeCell="E1" sqref="E1"/>
      <selection pane="bottomLeft" activeCell="A8" sqref="A8"/>
      <selection pane="bottomRight" activeCell="B2" sqref="B2:G2"/>
    </sheetView>
  </sheetViews>
  <sheetFormatPr baseColWidth="10" defaultColWidth="11.42578125" defaultRowHeight="12.75" x14ac:dyDescent="0.2"/>
  <cols>
    <col min="1" max="1" width="3.28515625" style="1" customWidth="1"/>
    <col min="2" max="2" width="8.85546875" style="9" customWidth="1"/>
    <col min="3" max="3" width="43.7109375" style="7" customWidth="1"/>
    <col min="4" max="4" width="33.28515625" style="7" customWidth="1"/>
    <col min="5" max="5" width="24.42578125" style="7" customWidth="1"/>
    <col min="6" max="6" width="24.5703125" style="7" customWidth="1"/>
    <col min="7" max="7" width="20.7109375" style="1" customWidth="1"/>
    <col min="8" max="8" width="41.42578125" style="1" customWidth="1"/>
    <col min="9" max="9" width="75.140625" style="1" bestFit="1" customWidth="1"/>
    <col min="10" max="10" width="37" style="1" bestFit="1" customWidth="1"/>
    <col min="11" max="11" width="16" style="1" bestFit="1" customWidth="1"/>
    <col min="12" max="16384" width="11.42578125" style="1"/>
  </cols>
  <sheetData>
    <row r="1" spans="2:10" s="73" customFormat="1" ht="15" x14ac:dyDescent="0.2">
      <c r="B1" s="10"/>
    </row>
    <row r="2" spans="2:10" s="73" customFormat="1" ht="35.450000000000003" customHeight="1" x14ac:dyDescent="0.2">
      <c r="B2" s="198" t="s">
        <v>433</v>
      </c>
      <c r="C2" s="199"/>
      <c r="D2" s="199"/>
      <c r="E2" s="199"/>
      <c r="F2" s="199"/>
      <c r="G2" s="199"/>
      <c r="H2" s="87"/>
    </row>
    <row r="3" spans="2:10" x14ac:dyDescent="0.2">
      <c r="B3" s="197"/>
      <c r="C3" s="197"/>
      <c r="D3" s="197"/>
      <c r="E3" s="197"/>
      <c r="F3" s="197"/>
      <c r="G3" s="197"/>
      <c r="H3" s="86"/>
    </row>
    <row r="4" spans="2:10" ht="7.5" customHeight="1" thickBot="1" x14ac:dyDescent="0.25">
      <c r="B4" s="11"/>
      <c r="C4" s="8"/>
      <c r="D4" s="13"/>
      <c r="E4" s="13"/>
      <c r="F4" s="13"/>
    </row>
    <row r="5" spans="2:10" ht="43.5" customHeight="1" thickTop="1" thickBot="1" x14ac:dyDescent="0.25">
      <c r="B5" s="171" t="s">
        <v>108</v>
      </c>
      <c r="C5" s="172" t="s">
        <v>109</v>
      </c>
      <c r="D5" s="173" t="s">
        <v>277</v>
      </c>
      <c r="E5" s="173" t="s">
        <v>265</v>
      </c>
      <c r="F5" s="173" t="s">
        <v>260</v>
      </c>
      <c r="G5" s="173" t="s">
        <v>261</v>
      </c>
      <c r="H5" s="174" t="s">
        <v>424</v>
      </c>
      <c r="I5" s="175" t="s">
        <v>423</v>
      </c>
      <c r="J5" s="175" t="s">
        <v>425</v>
      </c>
    </row>
    <row r="6" spans="2:10" ht="19.5" customHeight="1" thickTop="1" thickBot="1" x14ac:dyDescent="0.25">
      <c r="B6" s="176" t="s">
        <v>126</v>
      </c>
      <c r="C6" s="104" t="s">
        <v>105</v>
      </c>
      <c r="D6" s="200">
        <f>SUM(D7:D23)</f>
        <v>2159172669.1000009</v>
      </c>
      <c r="E6" s="200">
        <f>SUM(E7:E23)</f>
        <v>2116726807.4199996</v>
      </c>
      <c r="F6" s="201">
        <f>SUM(F7:F23)</f>
        <v>42445861.680000164</v>
      </c>
      <c r="G6" s="202">
        <f>+G7</f>
        <v>-3.2707241008142929E-2</v>
      </c>
      <c r="H6" s="202"/>
      <c r="I6" s="203"/>
      <c r="J6" s="200">
        <f>SUM(J7:J23)</f>
        <v>2159172669.1000009</v>
      </c>
    </row>
    <row r="7" spans="2:10" ht="14.25" thickTop="1" thickBot="1" x14ac:dyDescent="0.25">
      <c r="B7" s="112" t="s">
        <v>129</v>
      </c>
      <c r="C7" s="111" t="s">
        <v>218</v>
      </c>
      <c r="D7" s="113">
        <v>1199240172.1200001</v>
      </c>
      <c r="E7" s="114">
        <v>1239790292</v>
      </c>
      <c r="F7" s="115">
        <f>+D7-E7</f>
        <v>-40550119.879999876</v>
      </c>
      <c r="G7" s="116">
        <f>+D7/E7-1</f>
        <v>-3.2707241008142929E-2</v>
      </c>
      <c r="H7" s="179"/>
      <c r="I7" s="134"/>
      <c r="J7" s="113">
        <f>+D7</f>
        <v>1199240172.1200001</v>
      </c>
    </row>
    <row r="8" spans="2:10" ht="14.25" thickTop="1" thickBot="1" x14ac:dyDescent="0.25">
      <c r="B8" s="112" t="s">
        <v>132</v>
      </c>
      <c r="C8" s="118" t="s">
        <v>133</v>
      </c>
      <c r="D8" s="119">
        <v>4545000</v>
      </c>
      <c r="E8" s="114">
        <v>4500000</v>
      </c>
      <c r="F8" s="115">
        <f t="shared" ref="F8:F23" si="0">+D8-E8</f>
        <v>45000</v>
      </c>
      <c r="G8" s="116">
        <f t="shared" ref="G8:G62" si="1">+D8/E8-1</f>
        <v>1.0000000000000009E-2</v>
      </c>
      <c r="H8" s="179"/>
      <c r="I8" s="117"/>
      <c r="J8" s="113">
        <f t="shared" ref="J8:J23" si="2">+D8</f>
        <v>4545000</v>
      </c>
    </row>
    <row r="9" spans="2:10" ht="14.25" thickTop="1" thickBot="1" x14ac:dyDescent="0.25">
      <c r="B9" s="112" t="s">
        <v>134</v>
      </c>
      <c r="C9" s="118" t="s">
        <v>135</v>
      </c>
      <c r="D9" s="113">
        <v>15800196.699999999</v>
      </c>
      <c r="E9" s="114">
        <v>13405837.140000001</v>
      </c>
      <c r="F9" s="115">
        <f t="shared" si="0"/>
        <v>2394359.5599999987</v>
      </c>
      <c r="G9" s="116">
        <f t="shared" si="1"/>
        <v>0.17860574725734724</v>
      </c>
      <c r="H9" s="179"/>
      <c r="I9" s="117"/>
      <c r="J9" s="113">
        <f t="shared" si="2"/>
        <v>15800196.699999999</v>
      </c>
    </row>
    <row r="10" spans="2:10" ht="14.25" thickTop="1" thickBot="1" x14ac:dyDescent="0.25">
      <c r="B10" s="112" t="s">
        <v>387</v>
      </c>
      <c r="C10" s="118" t="s">
        <v>388</v>
      </c>
      <c r="D10" s="113">
        <v>172920276.84000003</v>
      </c>
      <c r="E10" s="114">
        <v>142398739.59999999</v>
      </c>
      <c r="F10" s="115">
        <f t="shared" si="0"/>
        <v>30521537.240000039</v>
      </c>
      <c r="G10" s="116">
        <f t="shared" si="1"/>
        <v>0.21433853505821365</v>
      </c>
      <c r="H10" s="179"/>
      <c r="I10" s="117"/>
      <c r="J10" s="113">
        <f t="shared" si="2"/>
        <v>172920276.84000003</v>
      </c>
    </row>
    <row r="11" spans="2:10" ht="14.25" thickTop="1" thickBot="1" x14ac:dyDescent="0.25">
      <c r="B11" s="112" t="s">
        <v>389</v>
      </c>
      <c r="C11" s="118" t="s">
        <v>390</v>
      </c>
      <c r="D11" s="113">
        <v>57961649.159999996</v>
      </c>
      <c r="E11" s="114">
        <v>60498300.200000003</v>
      </c>
      <c r="F11" s="115">
        <f t="shared" si="0"/>
        <v>-2536651.0400000066</v>
      </c>
      <c r="G11" s="116">
        <f t="shared" si="1"/>
        <v>-4.1929294403547646E-2</v>
      </c>
      <c r="H11" s="179"/>
      <c r="I11" s="117"/>
      <c r="J11" s="113">
        <f t="shared" si="2"/>
        <v>57961649.159999996</v>
      </c>
    </row>
    <row r="12" spans="2:10" ht="14.25" thickTop="1" thickBot="1" x14ac:dyDescent="0.25">
      <c r="B12" s="112" t="s">
        <v>391</v>
      </c>
      <c r="C12" s="118" t="s">
        <v>144</v>
      </c>
      <c r="D12" s="113">
        <v>128372366.52</v>
      </c>
      <c r="E12" s="114">
        <v>126001595.95999999</v>
      </c>
      <c r="F12" s="115">
        <f t="shared" si="0"/>
        <v>2370770.5600000024</v>
      </c>
      <c r="G12" s="116">
        <f t="shared" si="1"/>
        <v>1.8815401042639346E-2</v>
      </c>
      <c r="H12" s="179"/>
      <c r="I12" s="117"/>
      <c r="J12" s="113">
        <f t="shared" si="2"/>
        <v>128372366.52</v>
      </c>
    </row>
    <row r="13" spans="2:10" ht="14.25" thickTop="1" thickBot="1" x14ac:dyDescent="0.25">
      <c r="B13" s="124" t="s">
        <v>60</v>
      </c>
      <c r="C13" s="125" t="s">
        <v>112</v>
      </c>
      <c r="D13" s="126">
        <v>35480866.680000007</v>
      </c>
      <c r="E13" s="127">
        <v>27519838.739999998</v>
      </c>
      <c r="F13" s="128">
        <f t="shared" si="0"/>
        <v>7961027.9400000088</v>
      </c>
      <c r="G13" s="129">
        <f t="shared" si="1"/>
        <v>0.28928323364150677</v>
      </c>
      <c r="H13" s="180"/>
      <c r="I13" s="130"/>
      <c r="J13" s="113">
        <f t="shared" si="2"/>
        <v>35480866.680000007</v>
      </c>
    </row>
    <row r="14" spans="2:10" ht="396.75" thickTop="1" thickBot="1" x14ac:dyDescent="0.25">
      <c r="B14" s="112" t="s">
        <v>392</v>
      </c>
      <c r="C14" s="117" t="s">
        <v>59</v>
      </c>
      <c r="D14" s="98">
        <v>54520853.400000006</v>
      </c>
      <c r="E14" s="98">
        <v>23906748.84</v>
      </c>
      <c r="F14" s="108">
        <f t="shared" si="0"/>
        <v>30614104.560000006</v>
      </c>
      <c r="G14" s="133">
        <f t="shared" si="1"/>
        <v>1.2805632737805599</v>
      </c>
      <c r="H14" s="207" t="s">
        <v>431</v>
      </c>
      <c r="I14" s="191" t="s">
        <v>437</v>
      </c>
      <c r="J14" s="113">
        <f t="shared" si="2"/>
        <v>54520853.400000006</v>
      </c>
    </row>
    <row r="15" spans="2:10" ht="14.25" thickTop="1" thickBot="1" x14ac:dyDescent="0.25">
      <c r="B15" s="131" t="s">
        <v>146</v>
      </c>
      <c r="C15" s="106" t="s">
        <v>251</v>
      </c>
      <c r="D15" s="100">
        <v>142493383.91999999</v>
      </c>
      <c r="E15" s="100">
        <v>139861827.52000001</v>
      </c>
      <c r="F15" s="109">
        <f t="shared" si="0"/>
        <v>2631556.3999999762</v>
      </c>
      <c r="G15" s="132">
        <f t="shared" si="1"/>
        <v>1.8815401218918559E-2</v>
      </c>
      <c r="H15" s="181"/>
      <c r="I15" s="106"/>
      <c r="J15" s="113">
        <f t="shared" si="2"/>
        <v>142493383.91999999</v>
      </c>
    </row>
    <row r="16" spans="2:10" ht="14.25" thickTop="1" thickBot="1" x14ac:dyDescent="0.25">
      <c r="B16" s="112" t="s">
        <v>393</v>
      </c>
      <c r="C16" s="118" t="s">
        <v>394</v>
      </c>
      <c r="D16" s="113">
        <v>7702345.0800000001</v>
      </c>
      <c r="E16" s="114">
        <v>7560098.7599999998</v>
      </c>
      <c r="F16" s="115">
        <f t="shared" si="0"/>
        <v>142246.3200000003</v>
      </c>
      <c r="G16" s="116">
        <f t="shared" si="1"/>
        <v>1.8815404998757002E-2</v>
      </c>
      <c r="H16" s="179"/>
      <c r="I16" s="117"/>
      <c r="J16" s="113">
        <f t="shared" si="2"/>
        <v>7702345.0800000001</v>
      </c>
    </row>
    <row r="17" spans="2:10" ht="14.25" thickTop="1" thickBot="1" x14ac:dyDescent="0.25">
      <c r="B17" s="124" t="s">
        <v>395</v>
      </c>
      <c r="C17" s="125" t="s">
        <v>396</v>
      </c>
      <c r="D17" s="126">
        <v>23107035.240000002</v>
      </c>
      <c r="E17" s="127">
        <v>22680296.34</v>
      </c>
      <c r="F17" s="128">
        <f t="shared" si="0"/>
        <v>426738.90000000224</v>
      </c>
      <c r="G17" s="129">
        <f t="shared" si="1"/>
        <v>1.8815402303513418E-2</v>
      </c>
      <c r="H17" s="180"/>
      <c r="I17" s="130"/>
      <c r="J17" s="113">
        <f t="shared" si="2"/>
        <v>23107035.240000002</v>
      </c>
    </row>
    <row r="18" spans="2:10" ht="14.25" thickTop="1" thickBot="1" x14ac:dyDescent="0.25">
      <c r="B18" s="112" t="s">
        <v>397</v>
      </c>
      <c r="C18" s="118" t="s">
        <v>398</v>
      </c>
      <c r="D18" s="113">
        <v>77023450.920000002</v>
      </c>
      <c r="E18" s="114">
        <v>75600987.819999993</v>
      </c>
      <c r="F18" s="115">
        <f t="shared" si="0"/>
        <v>1422463.1000000089</v>
      </c>
      <c r="G18" s="116">
        <f t="shared" si="1"/>
        <v>1.8815403621269988E-2</v>
      </c>
      <c r="H18" s="179"/>
      <c r="I18" s="117"/>
      <c r="J18" s="113">
        <f t="shared" si="2"/>
        <v>77023450.920000002</v>
      </c>
    </row>
    <row r="19" spans="2:10" ht="14.25" thickTop="1" thickBot="1" x14ac:dyDescent="0.25">
      <c r="B19" s="112" t="s">
        <v>153</v>
      </c>
      <c r="C19" s="118" t="s">
        <v>399</v>
      </c>
      <c r="D19" s="119">
        <v>7702345.0800000001</v>
      </c>
      <c r="E19" s="114">
        <v>7560098.7599999998</v>
      </c>
      <c r="F19" s="115">
        <f t="shared" si="0"/>
        <v>142246.3200000003</v>
      </c>
      <c r="G19" s="116">
        <f t="shared" si="1"/>
        <v>1.8815404998757002E-2</v>
      </c>
      <c r="H19" s="179"/>
      <c r="I19" s="134"/>
      <c r="J19" s="113">
        <f t="shared" si="2"/>
        <v>7702345.0800000001</v>
      </c>
    </row>
    <row r="20" spans="2:10" ht="14.25" thickTop="1" thickBot="1" x14ac:dyDescent="0.25">
      <c r="B20" s="112" t="s">
        <v>400</v>
      </c>
      <c r="C20" s="118" t="s">
        <v>401</v>
      </c>
      <c r="D20" s="113">
        <v>80874623.159999996</v>
      </c>
      <c r="E20" s="114">
        <v>76810603.620000005</v>
      </c>
      <c r="F20" s="115">
        <f t="shared" si="0"/>
        <v>4064019.5399999917</v>
      </c>
      <c r="G20" s="135">
        <f t="shared" si="1"/>
        <v>5.2909615970545554E-2</v>
      </c>
      <c r="H20" s="182"/>
      <c r="I20" s="117"/>
      <c r="J20" s="113">
        <f t="shared" si="2"/>
        <v>80874623.159999996</v>
      </c>
    </row>
    <row r="21" spans="2:10" ht="14.25" thickTop="1" thickBot="1" x14ac:dyDescent="0.25">
      <c r="B21" s="112" t="s">
        <v>157</v>
      </c>
      <c r="C21" s="118" t="s">
        <v>402</v>
      </c>
      <c r="D21" s="113">
        <v>23107035.240000002</v>
      </c>
      <c r="E21" s="114">
        <v>22680296.34</v>
      </c>
      <c r="F21" s="115">
        <f t="shared" si="0"/>
        <v>426738.90000000224</v>
      </c>
      <c r="G21" s="135">
        <f t="shared" si="1"/>
        <v>1.8815402303513418E-2</v>
      </c>
      <c r="H21" s="182"/>
      <c r="I21" s="117"/>
      <c r="J21" s="113">
        <f t="shared" si="2"/>
        <v>23107035.240000002</v>
      </c>
    </row>
    <row r="22" spans="2:10" ht="14.25" thickTop="1" thickBot="1" x14ac:dyDescent="0.25">
      <c r="B22" s="131" t="s">
        <v>159</v>
      </c>
      <c r="C22" s="137" t="s">
        <v>403</v>
      </c>
      <c r="D22" s="99">
        <v>46214070.480000004</v>
      </c>
      <c r="E22" s="100">
        <v>45360592.68</v>
      </c>
      <c r="F22" s="109">
        <f t="shared" si="0"/>
        <v>853477.80000000447</v>
      </c>
      <c r="G22" s="138">
        <f t="shared" si="1"/>
        <v>1.8815402303513418E-2</v>
      </c>
      <c r="H22" s="183"/>
      <c r="I22" s="139"/>
      <c r="J22" s="113">
        <f t="shared" si="2"/>
        <v>46214070.480000004</v>
      </c>
    </row>
    <row r="23" spans="2:10" ht="14.25" thickTop="1" thickBot="1" x14ac:dyDescent="0.25">
      <c r="B23" s="112" t="s">
        <v>161</v>
      </c>
      <c r="C23" s="118" t="s">
        <v>404</v>
      </c>
      <c r="D23" s="113">
        <v>82106998.560000002</v>
      </c>
      <c r="E23" s="114">
        <v>80590653.099999994</v>
      </c>
      <c r="F23" s="115">
        <f t="shared" si="0"/>
        <v>1516345.4600000083</v>
      </c>
      <c r="G23" s="135">
        <f t="shared" si="1"/>
        <v>1.881540106293067E-2</v>
      </c>
      <c r="H23" s="182"/>
      <c r="I23" s="117"/>
      <c r="J23" s="113">
        <f t="shared" si="2"/>
        <v>82106998.560000002</v>
      </c>
    </row>
    <row r="24" spans="2:10" ht="19.5" customHeight="1" thickTop="1" thickBot="1" x14ac:dyDescent="0.25">
      <c r="B24" s="140">
        <v>1</v>
      </c>
      <c r="C24" s="141" t="s">
        <v>106</v>
      </c>
      <c r="D24" s="200">
        <f>SUM(D25:D46)</f>
        <v>2062486136.375</v>
      </c>
      <c r="E24" s="200">
        <f>SUM(E25:E46)</f>
        <v>2180724715.6300001</v>
      </c>
      <c r="F24" s="201">
        <f>SUM(F25:F45)</f>
        <v>-118238579.25499992</v>
      </c>
      <c r="G24" s="202">
        <f t="shared" si="1"/>
        <v>-5.4219855632186786E-2</v>
      </c>
      <c r="H24" s="202"/>
      <c r="I24" s="203"/>
      <c r="J24" s="200">
        <f>SUM(J25:J46)</f>
        <v>2062486136.375</v>
      </c>
    </row>
    <row r="25" spans="2:10" ht="14.25" thickTop="1" thickBot="1" x14ac:dyDescent="0.25">
      <c r="B25" s="143" t="s">
        <v>360</v>
      </c>
      <c r="C25" s="144" t="s">
        <v>117</v>
      </c>
      <c r="D25" s="113">
        <v>8800000</v>
      </c>
      <c r="E25" s="114">
        <v>9034000</v>
      </c>
      <c r="F25" s="115">
        <f t="shared" ref="F25" si="3">+D25-E25</f>
        <v>-234000</v>
      </c>
      <c r="G25" s="135">
        <f t="shared" ref="G25" si="4">+D25/E25-1</f>
        <v>-2.5902147442993129E-2</v>
      </c>
      <c r="H25" s="182"/>
      <c r="I25" s="117"/>
      <c r="J25" s="113">
        <f>+D25</f>
        <v>8800000</v>
      </c>
    </row>
    <row r="26" spans="2:10" ht="14.25" thickTop="1" thickBot="1" x14ac:dyDescent="0.25">
      <c r="B26" s="145" t="s">
        <v>179</v>
      </c>
      <c r="C26" s="118" t="s">
        <v>180</v>
      </c>
      <c r="D26" s="113">
        <v>72000</v>
      </c>
      <c r="E26" s="168">
        <v>72000</v>
      </c>
      <c r="F26" s="177">
        <f t="shared" ref="F26:F46" si="5">+D26-E26</f>
        <v>0</v>
      </c>
      <c r="G26" s="135">
        <f t="shared" si="1"/>
        <v>0</v>
      </c>
      <c r="H26" s="182"/>
      <c r="I26" s="117"/>
      <c r="J26" s="113">
        <f t="shared" ref="J26:J46" si="6">+D26</f>
        <v>72000</v>
      </c>
    </row>
    <row r="27" spans="2:10" ht="14.25" thickTop="1" thickBot="1" x14ac:dyDescent="0.25">
      <c r="B27" s="145" t="s">
        <v>181</v>
      </c>
      <c r="C27" s="118" t="s">
        <v>99</v>
      </c>
      <c r="D27" s="113">
        <v>660000</v>
      </c>
      <c r="E27" s="114">
        <v>600000</v>
      </c>
      <c r="F27" s="115">
        <f t="shared" si="5"/>
        <v>60000</v>
      </c>
      <c r="G27" s="135">
        <f t="shared" si="1"/>
        <v>0.10000000000000009</v>
      </c>
      <c r="H27" s="182"/>
      <c r="I27" s="117"/>
      <c r="J27" s="113">
        <f t="shared" si="6"/>
        <v>660000</v>
      </c>
    </row>
    <row r="28" spans="2:10" ht="14.25" thickTop="1" thickBot="1" x14ac:dyDescent="0.25">
      <c r="B28" s="145" t="s">
        <v>188</v>
      </c>
      <c r="C28" s="118" t="s">
        <v>100</v>
      </c>
      <c r="D28" s="113">
        <v>120500000</v>
      </c>
      <c r="E28" s="114">
        <v>116500000</v>
      </c>
      <c r="F28" s="115">
        <f t="shared" si="5"/>
        <v>4000000</v>
      </c>
      <c r="G28" s="135">
        <f t="shared" si="1"/>
        <v>3.4334763948497882E-2</v>
      </c>
      <c r="H28" s="182"/>
      <c r="I28" s="117"/>
      <c r="J28" s="113">
        <f t="shared" si="6"/>
        <v>120500000</v>
      </c>
    </row>
    <row r="29" spans="2:10" ht="14.25" thickTop="1" thickBot="1" x14ac:dyDescent="0.25">
      <c r="B29" s="143" t="s">
        <v>361</v>
      </c>
      <c r="C29" s="118" t="s">
        <v>365</v>
      </c>
      <c r="D29" s="113">
        <v>0</v>
      </c>
      <c r="E29" s="114">
        <v>5000000</v>
      </c>
      <c r="F29" s="115">
        <f t="shared" si="5"/>
        <v>-5000000</v>
      </c>
      <c r="G29" s="135">
        <f t="shared" si="1"/>
        <v>-1</v>
      </c>
      <c r="H29" s="182"/>
      <c r="I29" s="117"/>
      <c r="J29" s="113">
        <f t="shared" si="6"/>
        <v>0</v>
      </c>
    </row>
    <row r="30" spans="2:10" ht="14.25" thickTop="1" thickBot="1" x14ac:dyDescent="0.25">
      <c r="B30" s="143" t="s">
        <v>192</v>
      </c>
      <c r="C30" s="118" t="s">
        <v>118</v>
      </c>
      <c r="D30" s="113">
        <v>1649998.99</v>
      </c>
      <c r="E30" s="114">
        <v>3026500</v>
      </c>
      <c r="F30" s="115">
        <f t="shared" ref="F30:F37" si="7">+D30-E30</f>
        <v>-1376501.01</v>
      </c>
      <c r="G30" s="135">
        <f t="shared" si="1"/>
        <v>-0.45481612754006273</v>
      </c>
      <c r="H30" s="182"/>
      <c r="I30" s="117"/>
      <c r="J30" s="113">
        <f t="shared" si="6"/>
        <v>1649998.99</v>
      </c>
    </row>
    <row r="31" spans="2:10" ht="14.25" thickTop="1" thickBot="1" x14ac:dyDescent="0.25">
      <c r="B31" s="145" t="s">
        <v>222</v>
      </c>
      <c r="C31" s="118" t="s">
        <v>223</v>
      </c>
      <c r="D31" s="113">
        <v>32366915.5</v>
      </c>
      <c r="E31" s="114">
        <v>29428955.030000001</v>
      </c>
      <c r="F31" s="115">
        <f t="shared" si="7"/>
        <v>2937960.4699999988</v>
      </c>
      <c r="G31" s="135">
        <f t="shared" si="1"/>
        <v>9.9832306889763078E-2</v>
      </c>
      <c r="H31" s="182"/>
      <c r="I31" s="117"/>
      <c r="J31" s="113">
        <f t="shared" si="6"/>
        <v>32366915.5</v>
      </c>
    </row>
    <row r="32" spans="2:10" ht="14.25" thickTop="1" thickBot="1" x14ac:dyDescent="0.25">
      <c r="B32" s="146" t="s">
        <v>238</v>
      </c>
      <c r="C32" s="125" t="s">
        <v>366</v>
      </c>
      <c r="D32" s="126">
        <v>1700000</v>
      </c>
      <c r="E32" s="127">
        <v>1200000</v>
      </c>
      <c r="F32" s="128">
        <f t="shared" si="7"/>
        <v>500000</v>
      </c>
      <c r="G32" s="147">
        <f t="shared" si="1"/>
        <v>0.41666666666666674</v>
      </c>
      <c r="H32" s="184"/>
      <c r="I32" s="130"/>
      <c r="J32" s="113">
        <f t="shared" si="6"/>
        <v>1700000</v>
      </c>
    </row>
    <row r="33" spans="2:10" ht="138.75" customHeight="1" thickTop="1" thickBot="1" x14ac:dyDescent="0.25">
      <c r="B33" s="143" t="s">
        <v>194</v>
      </c>
      <c r="C33" s="118" t="s">
        <v>381</v>
      </c>
      <c r="D33" s="113">
        <v>173953125</v>
      </c>
      <c r="E33" s="114">
        <v>174079103.30000001</v>
      </c>
      <c r="F33" s="115">
        <f t="shared" si="7"/>
        <v>-125978.30000001192</v>
      </c>
      <c r="G33" s="135">
        <f t="shared" si="1"/>
        <v>-7.2368421948332262E-4</v>
      </c>
      <c r="H33" s="208" t="s">
        <v>431</v>
      </c>
      <c r="I33" s="209" t="s">
        <v>438</v>
      </c>
      <c r="J33" s="113">
        <f t="shared" si="6"/>
        <v>173953125</v>
      </c>
    </row>
    <row r="34" spans="2:10" ht="147" customHeight="1" thickTop="1" thickBot="1" x14ac:dyDescent="0.25">
      <c r="B34" s="143" t="s">
        <v>194</v>
      </c>
      <c r="C34" s="118" t="s">
        <v>382</v>
      </c>
      <c r="D34" s="113">
        <v>352248679</v>
      </c>
      <c r="E34" s="114">
        <v>455310149</v>
      </c>
      <c r="F34" s="115">
        <f t="shared" si="7"/>
        <v>-103061470</v>
      </c>
      <c r="G34" s="135">
        <f t="shared" si="1"/>
        <v>-0.2263544316469871</v>
      </c>
      <c r="H34" s="208" t="s">
        <v>431</v>
      </c>
      <c r="I34" s="209" t="s">
        <v>439</v>
      </c>
      <c r="J34" s="113">
        <f t="shared" si="6"/>
        <v>352248679</v>
      </c>
    </row>
    <row r="35" spans="2:10" ht="140.25" customHeight="1" thickTop="1" thickBot="1" x14ac:dyDescent="0.25">
      <c r="B35" s="142" t="s">
        <v>196</v>
      </c>
      <c r="C35" s="110" t="s">
        <v>263</v>
      </c>
      <c r="D35" s="97">
        <v>850400000</v>
      </c>
      <c r="E35" s="98">
        <v>831838854</v>
      </c>
      <c r="F35" s="108">
        <f t="shared" si="7"/>
        <v>18561146</v>
      </c>
      <c r="G35" s="94">
        <f t="shared" si="1"/>
        <v>2.2313391482913447E-2</v>
      </c>
      <c r="H35" s="208" t="s">
        <v>431</v>
      </c>
      <c r="I35" s="209" t="s">
        <v>439</v>
      </c>
      <c r="J35" s="113">
        <f t="shared" si="6"/>
        <v>850400000</v>
      </c>
    </row>
    <row r="36" spans="2:10" ht="14.25" thickTop="1" thickBot="1" x14ac:dyDescent="0.25">
      <c r="B36" s="102" t="s">
        <v>198</v>
      </c>
      <c r="C36" s="101" t="s">
        <v>199</v>
      </c>
      <c r="D36" s="95">
        <v>300000</v>
      </c>
      <c r="E36" s="96">
        <v>300000</v>
      </c>
      <c r="F36" s="107">
        <f t="shared" si="7"/>
        <v>0</v>
      </c>
      <c r="G36" s="136">
        <f t="shared" si="1"/>
        <v>0</v>
      </c>
      <c r="H36" s="182"/>
      <c r="I36" s="192"/>
      <c r="J36" s="113">
        <f t="shared" si="6"/>
        <v>300000</v>
      </c>
    </row>
    <row r="37" spans="2:10" ht="132.75" customHeight="1" thickTop="1" thickBot="1" x14ac:dyDescent="0.25">
      <c r="B37" s="149" t="s">
        <v>201</v>
      </c>
      <c r="C37" s="120" t="s">
        <v>202</v>
      </c>
      <c r="D37" s="121">
        <v>405018142.88500005</v>
      </c>
      <c r="E37" s="122">
        <v>449580640.29999995</v>
      </c>
      <c r="F37" s="123">
        <f t="shared" si="7"/>
        <v>-44562497.414999902</v>
      </c>
      <c r="G37" s="147">
        <f t="shared" si="1"/>
        <v>-9.912014312997075E-2</v>
      </c>
      <c r="H37" s="208" t="s">
        <v>431</v>
      </c>
      <c r="I37" s="209" t="s">
        <v>439</v>
      </c>
      <c r="J37" s="113">
        <f t="shared" si="6"/>
        <v>405018142.88500005</v>
      </c>
    </row>
    <row r="38" spans="2:10" ht="140.25" customHeight="1" thickTop="1" thickBot="1" x14ac:dyDescent="0.25">
      <c r="B38" s="150" t="s">
        <v>207</v>
      </c>
      <c r="C38" s="151" t="s">
        <v>208</v>
      </c>
      <c r="D38" s="152">
        <v>2198750</v>
      </c>
      <c r="E38" s="153">
        <v>1714650</v>
      </c>
      <c r="F38" s="154">
        <f t="shared" si="5"/>
        <v>484100</v>
      </c>
      <c r="G38" s="155">
        <f t="shared" si="1"/>
        <v>0.28233167118653957</v>
      </c>
      <c r="H38" s="208" t="s">
        <v>431</v>
      </c>
      <c r="I38" s="208" t="s">
        <v>440</v>
      </c>
      <c r="J38" s="113">
        <f t="shared" si="6"/>
        <v>2198750</v>
      </c>
    </row>
    <row r="39" spans="2:10" ht="142.5" customHeight="1" thickTop="1" thickBot="1" x14ac:dyDescent="0.25">
      <c r="B39" s="145" t="s">
        <v>209</v>
      </c>
      <c r="C39" s="118" t="s">
        <v>210</v>
      </c>
      <c r="D39" s="113">
        <v>5625000</v>
      </c>
      <c r="E39" s="114">
        <v>4326000</v>
      </c>
      <c r="F39" s="115">
        <f t="shared" si="5"/>
        <v>1299000</v>
      </c>
      <c r="G39" s="135">
        <f t="shared" si="1"/>
        <v>0.30027739251040231</v>
      </c>
      <c r="H39" s="208" t="s">
        <v>431</v>
      </c>
      <c r="I39" s="208" t="s">
        <v>441</v>
      </c>
      <c r="J39" s="113">
        <f t="shared" si="6"/>
        <v>5625000</v>
      </c>
    </row>
    <row r="40" spans="2:10" ht="129" thickTop="1" thickBot="1" x14ac:dyDescent="0.25">
      <c r="B40" s="156" t="s">
        <v>212</v>
      </c>
      <c r="C40" s="137" t="s">
        <v>213</v>
      </c>
      <c r="D40" s="99">
        <v>4775000</v>
      </c>
      <c r="E40" s="100">
        <v>4956360</v>
      </c>
      <c r="F40" s="109">
        <f t="shared" si="5"/>
        <v>-181360</v>
      </c>
      <c r="G40" s="94">
        <f t="shared" si="1"/>
        <v>-3.6591369472758206E-2</v>
      </c>
      <c r="H40" s="208" t="s">
        <v>431</v>
      </c>
      <c r="I40" s="208" t="s">
        <v>442</v>
      </c>
      <c r="J40" s="113">
        <f t="shared" si="6"/>
        <v>4775000</v>
      </c>
    </row>
    <row r="41" spans="2:10" ht="14.25" thickTop="1" thickBot="1" x14ac:dyDescent="0.25">
      <c r="B41" s="145" t="s">
        <v>215</v>
      </c>
      <c r="C41" s="118" t="s">
        <v>101</v>
      </c>
      <c r="D41" s="113">
        <v>500000</v>
      </c>
      <c r="E41" s="114">
        <v>500000</v>
      </c>
      <c r="F41" s="115">
        <f t="shared" si="5"/>
        <v>0</v>
      </c>
      <c r="G41" s="135">
        <f t="shared" si="1"/>
        <v>0</v>
      </c>
      <c r="H41" s="182"/>
      <c r="I41" s="117"/>
      <c r="J41" s="113">
        <f t="shared" si="6"/>
        <v>500000</v>
      </c>
    </row>
    <row r="42" spans="2:10" ht="129" thickTop="1" thickBot="1" x14ac:dyDescent="0.25">
      <c r="B42" s="156" t="s">
        <v>2</v>
      </c>
      <c r="C42" s="137" t="s">
        <v>3</v>
      </c>
      <c r="D42" s="99">
        <v>100468525</v>
      </c>
      <c r="E42" s="100">
        <v>92507504</v>
      </c>
      <c r="F42" s="109">
        <f t="shared" si="5"/>
        <v>7961021</v>
      </c>
      <c r="G42" s="94">
        <f t="shared" si="1"/>
        <v>8.6058110485826012E-2</v>
      </c>
      <c r="H42" s="208" t="s">
        <v>431</v>
      </c>
      <c r="I42" s="208" t="s">
        <v>443</v>
      </c>
      <c r="J42" s="113">
        <f t="shared" si="6"/>
        <v>100468525</v>
      </c>
    </row>
    <row r="43" spans="2:10" ht="17.25" thickTop="1" thickBot="1" x14ac:dyDescent="0.25">
      <c r="B43" s="145" t="s">
        <v>8</v>
      </c>
      <c r="C43" s="118" t="s">
        <v>267</v>
      </c>
      <c r="D43" s="113">
        <v>300000</v>
      </c>
      <c r="E43" s="114">
        <v>300000</v>
      </c>
      <c r="F43" s="115">
        <f t="shared" si="5"/>
        <v>0</v>
      </c>
      <c r="G43" s="135">
        <f t="shared" si="1"/>
        <v>0</v>
      </c>
      <c r="H43" s="182"/>
      <c r="I43" s="190"/>
      <c r="J43" s="113">
        <f t="shared" si="6"/>
        <v>300000</v>
      </c>
    </row>
    <row r="44" spans="2:10" ht="21" customHeight="1" thickTop="1" thickBot="1" x14ac:dyDescent="0.25">
      <c r="B44" s="145" t="s">
        <v>18</v>
      </c>
      <c r="C44" s="118" t="s">
        <v>275</v>
      </c>
      <c r="D44" s="113">
        <v>150000</v>
      </c>
      <c r="E44" s="114">
        <v>150000</v>
      </c>
      <c r="F44" s="115">
        <f t="shared" si="5"/>
        <v>0</v>
      </c>
      <c r="G44" s="135">
        <f t="shared" si="1"/>
        <v>0</v>
      </c>
      <c r="H44" s="182"/>
      <c r="I44" s="117"/>
      <c r="J44" s="113">
        <f t="shared" si="6"/>
        <v>150000</v>
      </c>
    </row>
    <row r="45" spans="2:10" ht="14.25" thickTop="1" thickBot="1" x14ac:dyDescent="0.25">
      <c r="B45" s="145" t="s">
        <v>219</v>
      </c>
      <c r="C45" s="118" t="s">
        <v>270</v>
      </c>
      <c r="D45" s="113">
        <v>500000</v>
      </c>
      <c r="E45" s="114">
        <v>0</v>
      </c>
      <c r="F45" s="115">
        <f t="shared" si="5"/>
        <v>500000</v>
      </c>
      <c r="G45" s="135">
        <v>1</v>
      </c>
      <c r="H45" s="182"/>
      <c r="I45" s="117"/>
      <c r="J45" s="113">
        <f t="shared" si="6"/>
        <v>500000</v>
      </c>
    </row>
    <row r="46" spans="2:10" ht="19.5" customHeight="1" thickTop="1" thickBot="1" x14ac:dyDescent="0.25">
      <c r="B46" s="145" t="s">
        <v>23</v>
      </c>
      <c r="C46" s="118" t="s">
        <v>24</v>
      </c>
      <c r="D46" s="113">
        <v>300000</v>
      </c>
      <c r="E46" s="114">
        <v>300000</v>
      </c>
      <c r="F46" s="115">
        <f t="shared" si="5"/>
        <v>0</v>
      </c>
      <c r="G46" s="135">
        <f t="shared" si="1"/>
        <v>0</v>
      </c>
      <c r="H46" s="182"/>
      <c r="I46" s="117"/>
      <c r="J46" s="113">
        <f t="shared" si="6"/>
        <v>300000</v>
      </c>
    </row>
    <row r="47" spans="2:10" ht="19.5" customHeight="1" thickTop="1" thickBot="1" x14ac:dyDescent="0.25">
      <c r="B47" s="140">
        <v>2</v>
      </c>
      <c r="C47" s="141" t="s">
        <v>114</v>
      </c>
      <c r="D47" s="200">
        <f>SUM(D48:D59)</f>
        <v>8358700</v>
      </c>
      <c r="E47" s="200">
        <f>SUM(E48:E59)</f>
        <v>5497583</v>
      </c>
      <c r="F47" s="201">
        <f>SUM(F48:F59)</f>
        <v>2861117</v>
      </c>
      <c r="G47" s="202">
        <f t="shared" si="1"/>
        <v>0.52043179702789399</v>
      </c>
      <c r="H47" s="202"/>
      <c r="I47" s="203"/>
      <c r="J47" s="200">
        <f>SUM(J48:J59)</f>
        <v>8358700</v>
      </c>
    </row>
    <row r="48" spans="2:10" ht="14.25" thickTop="1" thickBot="1" x14ac:dyDescent="0.25">
      <c r="B48" s="145" t="s">
        <v>30</v>
      </c>
      <c r="C48" s="118" t="s">
        <v>31</v>
      </c>
      <c r="D48" s="113">
        <v>150000</v>
      </c>
      <c r="E48" s="114">
        <v>150000</v>
      </c>
      <c r="F48" s="115">
        <f t="shared" ref="F48:F59" si="8">+D48-E48</f>
        <v>0</v>
      </c>
      <c r="G48" s="135">
        <f t="shared" si="1"/>
        <v>0</v>
      </c>
      <c r="H48" s="182"/>
      <c r="I48" s="117"/>
      <c r="J48" s="113">
        <f>+D48</f>
        <v>150000</v>
      </c>
    </row>
    <row r="49" spans="2:10" ht="14.25" thickTop="1" thickBot="1" x14ac:dyDescent="0.25">
      <c r="B49" s="145" t="s">
        <v>32</v>
      </c>
      <c r="C49" s="118" t="s">
        <v>33</v>
      </c>
      <c r="D49" s="113">
        <v>300000</v>
      </c>
      <c r="E49" s="114">
        <v>0</v>
      </c>
      <c r="F49" s="115">
        <f t="shared" si="8"/>
        <v>300000</v>
      </c>
      <c r="G49" s="135">
        <v>1</v>
      </c>
      <c r="H49" s="182"/>
      <c r="I49" s="117"/>
      <c r="J49" s="113">
        <f t="shared" ref="J49:J59" si="9">+D49</f>
        <v>300000</v>
      </c>
    </row>
    <row r="50" spans="2:10" ht="14.25" thickTop="1" thickBot="1" x14ac:dyDescent="0.25">
      <c r="B50" s="145" t="s">
        <v>35</v>
      </c>
      <c r="C50" s="118" t="s">
        <v>36</v>
      </c>
      <c r="D50" s="113">
        <v>1496400</v>
      </c>
      <c r="E50" s="114">
        <v>495880</v>
      </c>
      <c r="F50" s="115">
        <f t="shared" si="8"/>
        <v>1000520</v>
      </c>
      <c r="G50" s="135">
        <f t="shared" si="1"/>
        <v>2.0176655642494152</v>
      </c>
      <c r="H50" s="182"/>
      <c r="I50" s="117"/>
      <c r="J50" s="113">
        <f t="shared" si="9"/>
        <v>1496400</v>
      </c>
    </row>
    <row r="51" spans="2:10" ht="14.25" thickTop="1" thickBot="1" x14ac:dyDescent="0.25">
      <c r="B51" s="145" t="s">
        <v>51</v>
      </c>
      <c r="C51" s="118" t="s">
        <v>52</v>
      </c>
      <c r="D51" s="113">
        <v>280000</v>
      </c>
      <c r="E51" s="114">
        <v>0</v>
      </c>
      <c r="F51" s="115">
        <f t="shared" si="8"/>
        <v>280000</v>
      </c>
      <c r="G51" s="135">
        <v>1</v>
      </c>
      <c r="H51" s="182"/>
      <c r="I51" s="117"/>
      <c r="J51" s="113">
        <f t="shared" si="9"/>
        <v>280000</v>
      </c>
    </row>
    <row r="52" spans="2:10" ht="14.25" thickTop="1" thickBot="1" x14ac:dyDescent="0.25">
      <c r="B52" s="145" t="s">
        <v>54</v>
      </c>
      <c r="C52" s="118" t="s">
        <v>272</v>
      </c>
      <c r="D52" s="113">
        <v>100000</v>
      </c>
      <c r="E52" s="157">
        <v>100000</v>
      </c>
      <c r="F52" s="158">
        <f t="shared" si="8"/>
        <v>0</v>
      </c>
      <c r="G52" s="135">
        <f t="shared" si="1"/>
        <v>0</v>
      </c>
      <c r="H52" s="182"/>
      <c r="I52" s="117"/>
      <c r="J52" s="113">
        <f t="shared" si="9"/>
        <v>100000</v>
      </c>
    </row>
    <row r="53" spans="2:10" ht="14.25" thickTop="1" thickBot="1" x14ac:dyDescent="0.25">
      <c r="B53" s="145" t="s">
        <v>246</v>
      </c>
      <c r="C53" s="118" t="s">
        <v>273</v>
      </c>
      <c r="D53" s="113">
        <v>150000</v>
      </c>
      <c r="E53" s="114">
        <v>415000</v>
      </c>
      <c r="F53" s="115">
        <f t="shared" si="8"/>
        <v>-265000</v>
      </c>
      <c r="G53" s="135">
        <f t="shared" si="1"/>
        <v>-0.63855421686746983</v>
      </c>
      <c r="H53" s="182"/>
      <c r="I53" s="117"/>
      <c r="J53" s="113">
        <f t="shared" si="9"/>
        <v>150000</v>
      </c>
    </row>
    <row r="54" spans="2:10" ht="14.25" thickTop="1" thickBot="1" x14ac:dyDescent="0.25">
      <c r="B54" s="145" t="s">
        <v>56</v>
      </c>
      <c r="C54" s="118" t="s">
        <v>57</v>
      </c>
      <c r="D54" s="113">
        <v>1191490</v>
      </c>
      <c r="E54" s="114">
        <v>1213453</v>
      </c>
      <c r="F54" s="115">
        <f t="shared" si="8"/>
        <v>-21963</v>
      </c>
      <c r="G54" s="135">
        <f t="shared" si="1"/>
        <v>-1.8099588529592814E-2</v>
      </c>
      <c r="H54" s="182"/>
      <c r="I54" s="92"/>
      <c r="J54" s="113">
        <f t="shared" si="9"/>
        <v>1191490</v>
      </c>
    </row>
    <row r="55" spans="2:10" ht="14.25" thickTop="1" thickBot="1" x14ac:dyDescent="0.25">
      <c r="B55" s="156" t="s">
        <v>61</v>
      </c>
      <c r="C55" s="137" t="s">
        <v>62</v>
      </c>
      <c r="D55" s="99">
        <v>200000</v>
      </c>
      <c r="E55" s="100">
        <v>180800</v>
      </c>
      <c r="F55" s="109">
        <f t="shared" si="8"/>
        <v>19200</v>
      </c>
      <c r="G55" s="94">
        <f t="shared" si="1"/>
        <v>0.10619469026548667</v>
      </c>
      <c r="H55" s="185"/>
      <c r="I55" s="159"/>
      <c r="J55" s="113">
        <f t="shared" si="9"/>
        <v>200000</v>
      </c>
    </row>
    <row r="56" spans="2:10" ht="14.25" thickTop="1" thickBot="1" x14ac:dyDescent="0.25">
      <c r="B56" s="145" t="s">
        <v>63</v>
      </c>
      <c r="C56" s="118" t="s">
        <v>274</v>
      </c>
      <c r="D56" s="113">
        <v>4140810</v>
      </c>
      <c r="E56" s="114">
        <v>2492450</v>
      </c>
      <c r="F56" s="115">
        <f t="shared" si="8"/>
        <v>1648360</v>
      </c>
      <c r="G56" s="135">
        <f t="shared" si="1"/>
        <v>0.66134125057674176</v>
      </c>
      <c r="H56" s="182"/>
      <c r="I56" s="117"/>
      <c r="J56" s="113">
        <f t="shared" si="9"/>
        <v>4140810</v>
      </c>
    </row>
    <row r="57" spans="2:10" ht="14.25" thickTop="1" thickBot="1" x14ac:dyDescent="0.25">
      <c r="B57" s="145" t="s">
        <v>228</v>
      </c>
      <c r="C57" s="118" t="s">
        <v>229</v>
      </c>
      <c r="D57" s="113">
        <v>200000</v>
      </c>
      <c r="E57" s="114">
        <v>200000</v>
      </c>
      <c r="F57" s="115">
        <f t="shared" si="8"/>
        <v>0</v>
      </c>
      <c r="G57" s="135">
        <f t="shared" si="1"/>
        <v>0</v>
      </c>
      <c r="H57" s="182"/>
      <c r="I57" s="117"/>
      <c r="J57" s="113">
        <f t="shared" si="9"/>
        <v>200000</v>
      </c>
    </row>
    <row r="58" spans="2:10" ht="14.25" thickTop="1" thickBot="1" x14ac:dyDescent="0.25">
      <c r="B58" s="145" t="s">
        <v>65</v>
      </c>
      <c r="C58" s="118" t="s">
        <v>66</v>
      </c>
      <c r="D58" s="113">
        <v>150000</v>
      </c>
      <c r="E58" s="114">
        <v>150000</v>
      </c>
      <c r="F58" s="115">
        <f t="shared" si="8"/>
        <v>0</v>
      </c>
      <c r="G58" s="135">
        <f t="shared" si="1"/>
        <v>0</v>
      </c>
      <c r="H58" s="182"/>
      <c r="I58" s="117"/>
      <c r="J58" s="113">
        <f t="shared" si="9"/>
        <v>150000</v>
      </c>
    </row>
    <row r="59" spans="2:10" ht="14.25" thickTop="1" thickBot="1" x14ac:dyDescent="0.25">
      <c r="B59" s="145" t="s">
        <v>67</v>
      </c>
      <c r="C59" s="118" t="s">
        <v>68</v>
      </c>
      <c r="D59" s="113">
        <v>0</v>
      </c>
      <c r="E59" s="114">
        <v>100000</v>
      </c>
      <c r="F59" s="115">
        <f t="shared" si="8"/>
        <v>-100000</v>
      </c>
      <c r="G59" s="135">
        <f t="shared" si="1"/>
        <v>-1</v>
      </c>
      <c r="H59" s="182"/>
      <c r="I59" s="117"/>
      <c r="J59" s="113">
        <f t="shared" si="9"/>
        <v>0</v>
      </c>
    </row>
    <row r="60" spans="2:10" ht="19.5" customHeight="1" thickTop="1" thickBot="1" x14ac:dyDescent="0.25">
      <c r="B60" s="103" t="s">
        <v>120</v>
      </c>
      <c r="C60" s="160" t="s">
        <v>107</v>
      </c>
      <c r="D60" s="200">
        <f>SUM(D62:D62)</f>
        <v>26143646.100000001</v>
      </c>
      <c r="E60" s="200">
        <f>SUM(E61:E62)</f>
        <v>24960173.760000002</v>
      </c>
      <c r="F60" s="201">
        <f>SUM(F61:F62)</f>
        <v>1183472.3399999999</v>
      </c>
      <c r="G60" s="202">
        <f t="shared" si="1"/>
        <v>4.7414427134180315E-2</v>
      </c>
      <c r="H60" s="202"/>
      <c r="I60" s="203"/>
      <c r="J60" s="200">
        <f>SUM(J62:J62)</f>
        <v>26143646.100000001</v>
      </c>
    </row>
    <row r="61" spans="2:10" ht="14.25" thickTop="1" thickBot="1" x14ac:dyDescent="0.25">
      <c r="B61" s="143" t="s">
        <v>79</v>
      </c>
      <c r="C61" s="161" t="s">
        <v>432</v>
      </c>
      <c r="D61" s="113">
        <v>0</v>
      </c>
      <c r="E61" s="114">
        <v>900000</v>
      </c>
      <c r="F61" s="115">
        <f t="shared" ref="F61:F62" si="10">+D61-E61</f>
        <v>-900000</v>
      </c>
      <c r="G61" s="135">
        <f t="shared" si="1"/>
        <v>-1</v>
      </c>
      <c r="H61" s="182"/>
      <c r="I61" s="117"/>
      <c r="J61" s="113">
        <f>+D61</f>
        <v>0</v>
      </c>
    </row>
    <row r="62" spans="2:10" ht="14.25" thickTop="1" thickBot="1" x14ac:dyDescent="0.25">
      <c r="B62" s="145" t="s">
        <v>254</v>
      </c>
      <c r="C62" s="118" t="s">
        <v>255</v>
      </c>
      <c r="D62" s="113">
        <v>26143646.100000001</v>
      </c>
      <c r="E62" s="114">
        <v>24060173.760000002</v>
      </c>
      <c r="F62" s="115">
        <f t="shared" si="10"/>
        <v>2083472.3399999999</v>
      </c>
      <c r="G62" s="135">
        <f t="shared" si="1"/>
        <v>8.6594234970313044E-2</v>
      </c>
      <c r="H62" s="182"/>
      <c r="I62" s="117"/>
      <c r="J62" s="113">
        <f>+D62</f>
        <v>26143646.100000001</v>
      </c>
    </row>
    <row r="63" spans="2:10" ht="19.5" customHeight="1" thickTop="1" thickBot="1" x14ac:dyDescent="0.25">
      <c r="B63" s="162">
        <v>6</v>
      </c>
      <c r="C63" s="163" t="s">
        <v>115</v>
      </c>
      <c r="D63" s="200">
        <f>SUM(D64:D69)</f>
        <v>85275999.957499996</v>
      </c>
      <c r="E63" s="200">
        <f>SUM(E64:E69)</f>
        <v>82312196.799999997</v>
      </c>
      <c r="F63" s="201">
        <f>SUM(F64:F69)</f>
        <v>2963803.1574999969</v>
      </c>
      <c r="G63" s="202">
        <f t="shared" ref="G63:G69" si="11">+D63/E63-1</f>
        <v>3.6006852844680637E-2</v>
      </c>
      <c r="H63" s="202"/>
      <c r="I63" s="203"/>
      <c r="J63" s="200">
        <f>SUM(J64:J69)</f>
        <v>85275999.957499996</v>
      </c>
    </row>
    <row r="64" spans="2:10" ht="129" thickTop="1" thickBot="1" x14ac:dyDescent="0.25">
      <c r="B64" s="145" t="s">
        <v>87</v>
      </c>
      <c r="C64" s="134" t="s">
        <v>102</v>
      </c>
      <c r="D64" s="114">
        <v>9315000</v>
      </c>
      <c r="E64" s="114">
        <v>9068000</v>
      </c>
      <c r="F64" s="114">
        <f t="shared" ref="F64:F69" si="12">+D64-E64</f>
        <v>247000</v>
      </c>
      <c r="G64" s="164">
        <f t="shared" si="11"/>
        <v>2.7238641376268191E-2</v>
      </c>
      <c r="H64" s="208" t="s">
        <v>431</v>
      </c>
      <c r="I64" s="207" t="s">
        <v>444</v>
      </c>
      <c r="J64" s="188">
        <f>+D64</f>
        <v>9315000</v>
      </c>
    </row>
    <row r="65" spans="2:11" ht="129" thickTop="1" thickBot="1" x14ac:dyDescent="0.25">
      <c r="B65" s="145" t="s">
        <v>258</v>
      </c>
      <c r="C65" s="134" t="s">
        <v>259</v>
      </c>
      <c r="D65" s="114">
        <v>10175000</v>
      </c>
      <c r="E65" s="168">
        <v>8850000</v>
      </c>
      <c r="F65" s="168">
        <f t="shared" si="12"/>
        <v>1325000</v>
      </c>
      <c r="G65" s="169">
        <f t="shared" si="11"/>
        <v>0.14971751412429368</v>
      </c>
      <c r="H65" s="208" t="s">
        <v>431</v>
      </c>
      <c r="I65" s="208" t="s">
        <v>445</v>
      </c>
      <c r="J65" s="188">
        <f t="shared" ref="J65:J69" si="13">+D65</f>
        <v>10175000</v>
      </c>
    </row>
    <row r="66" spans="2:11" ht="14.25" thickTop="1" thickBot="1" x14ac:dyDescent="0.25">
      <c r="B66" s="165" t="s">
        <v>91</v>
      </c>
      <c r="C66" s="166" t="s">
        <v>116</v>
      </c>
      <c r="D66" s="127">
        <v>10000000</v>
      </c>
      <c r="E66" s="127">
        <v>10000000</v>
      </c>
      <c r="F66" s="127">
        <f t="shared" si="12"/>
        <v>0</v>
      </c>
      <c r="G66" s="167">
        <f t="shared" si="11"/>
        <v>0</v>
      </c>
      <c r="H66" s="184"/>
      <c r="I66" s="130"/>
      <c r="J66" s="188">
        <f t="shared" si="13"/>
        <v>10000000</v>
      </c>
    </row>
    <row r="67" spans="2:11" ht="14.25" thickTop="1" thickBot="1" x14ac:dyDescent="0.25">
      <c r="B67" s="145" t="s">
        <v>93</v>
      </c>
      <c r="C67" s="134" t="s">
        <v>123</v>
      </c>
      <c r="D67" s="114">
        <v>20000000</v>
      </c>
      <c r="E67" s="114">
        <v>20000000</v>
      </c>
      <c r="F67" s="114">
        <f t="shared" si="12"/>
        <v>0</v>
      </c>
      <c r="G67" s="164">
        <f t="shared" si="11"/>
        <v>0</v>
      </c>
      <c r="H67" s="182"/>
      <c r="I67" s="117"/>
      <c r="J67" s="188">
        <f t="shared" si="13"/>
        <v>20000000</v>
      </c>
    </row>
    <row r="68" spans="2:11" ht="14.25" thickTop="1" thickBot="1" x14ac:dyDescent="0.25">
      <c r="B68" s="145" t="s">
        <v>233</v>
      </c>
      <c r="C68" s="134" t="s">
        <v>234</v>
      </c>
      <c r="D68" s="114">
        <v>20000000</v>
      </c>
      <c r="E68" s="114">
        <v>20000000</v>
      </c>
      <c r="F68" s="114">
        <f t="shared" si="12"/>
        <v>0</v>
      </c>
      <c r="G68" s="164">
        <f t="shared" si="11"/>
        <v>0</v>
      </c>
      <c r="H68" s="182"/>
      <c r="I68" s="117"/>
      <c r="J68" s="188">
        <f t="shared" si="13"/>
        <v>20000000</v>
      </c>
    </row>
    <row r="69" spans="2:11" ht="14.25" thickTop="1" thickBot="1" x14ac:dyDescent="0.25">
      <c r="B69" s="142" t="s">
        <v>271</v>
      </c>
      <c r="C69" s="166" t="s">
        <v>124</v>
      </c>
      <c r="D69" s="100">
        <v>15785999.957499998</v>
      </c>
      <c r="E69" s="170">
        <v>14394196.800000001</v>
      </c>
      <c r="F69" s="170">
        <f t="shared" si="12"/>
        <v>1391803.1574999969</v>
      </c>
      <c r="G69" s="148">
        <f t="shared" si="11"/>
        <v>9.6691963910066736E-2</v>
      </c>
      <c r="H69" s="184"/>
      <c r="I69" s="130"/>
      <c r="J69" s="188">
        <f t="shared" si="13"/>
        <v>15785999.957499998</v>
      </c>
    </row>
    <row r="70" spans="2:11" ht="13.15" customHeight="1" thickTop="1" thickBot="1" x14ac:dyDescent="0.25">
      <c r="B70" s="103"/>
      <c r="C70" s="104" t="s">
        <v>111</v>
      </c>
      <c r="D70" s="200">
        <f>+D63+D60+D47+D24+D6</f>
        <v>4341437151.5325012</v>
      </c>
      <c r="E70" s="200">
        <f>+E63+E60+E47+E24+E6</f>
        <v>4410221476.6099997</v>
      </c>
      <c r="F70" s="201">
        <f>+F63+F60+F47+F24+F6</f>
        <v>-68784325.077499747</v>
      </c>
      <c r="G70" s="202"/>
      <c r="H70" s="202"/>
      <c r="I70" s="203"/>
      <c r="J70" s="200">
        <f>+J63+J60+J47+J24+J6</f>
        <v>4341437151.5325012</v>
      </c>
      <c r="K70" s="189"/>
    </row>
    <row r="71" spans="2:11" ht="13.15" customHeight="1" thickTop="1" x14ac:dyDescent="0.2">
      <c r="B71" s="91"/>
      <c r="C71" s="92"/>
      <c r="D71" s="93"/>
      <c r="E71" s="93"/>
      <c r="F71" s="93"/>
      <c r="G71" s="94"/>
      <c r="H71" s="94"/>
      <c r="I71" s="92"/>
      <c r="J71" s="105"/>
    </row>
    <row r="72" spans="2:11" ht="13.15" customHeight="1" x14ac:dyDescent="0.2">
      <c r="B72" s="91"/>
      <c r="C72" s="92"/>
      <c r="D72" s="93"/>
      <c r="E72" s="93"/>
      <c r="F72" s="93"/>
      <c r="G72" s="94"/>
      <c r="H72" s="94"/>
      <c r="I72" s="92"/>
      <c r="J72" s="92"/>
    </row>
    <row r="73" spans="2:11" ht="18" customHeight="1" x14ac:dyDescent="0.2">
      <c r="B73" s="91"/>
      <c r="C73" s="92"/>
      <c r="D73" s="93"/>
      <c r="E73" s="93"/>
      <c r="F73" s="93"/>
      <c r="G73" s="94"/>
      <c r="H73" s="94"/>
      <c r="I73" s="92"/>
      <c r="J73" s="92"/>
    </row>
    <row r="75" spans="2:11" x14ac:dyDescent="0.2">
      <c r="C75" s="65" t="s">
        <v>332</v>
      </c>
    </row>
    <row r="76" spans="2:11" ht="25.5" x14ac:dyDescent="0.2">
      <c r="C76" s="65" t="s">
        <v>333</v>
      </c>
      <c r="D76" s="14"/>
      <c r="E76" s="14"/>
      <c r="F76" s="14"/>
      <c r="G76" s="15"/>
      <c r="H76" s="15"/>
    </row>
    <row r="77" spans="2:11" x14ac:dyDescent="0.2">
      <c r="D77" s="16"/>
      <c r="E77" s="16"/>
      <c r="F77" s="16"/>
      <c r="G77" s="17"/>
      <c r="H77" s="17"/>
    </row>
    <row r="79" spans="2:11" ht="15" x14ac:dyDescent="0.25">
      <c r="B79" s="90" t="s">
        <v>426</v>
      </c>
      <c r="C79" s="88"/>
      <c r="D79" s="88"/>
      <c r="E79" s="89"/>
      <c r="F79" s="16"/>
      <c r="G79" s="18"/>
      <c r="H79" s="18"/>
    </row>
    <row r="80" spans="2:11" ht="15.75" thickBot="1" x14ac:dyDescent="0.3">
      <c r="B80" s="89"/>
      <c r="C80" s="88"/>
      <c r="D80" s="88"/>
      <c r="E80" s="88"/>
      <c r="G80" s="18"/>
      <c r="H80" s="18"/>
    </row>
    <row r="81" spans="3:8" ht="14.25" thickTop="1" thickBot="1" x14ac:dyDescent="0.25">
      <c r="C81" s="172" t="s">
        <v>427</v>
      </c>
      <c r="D81" s="172" t="s">
        <v>428</v>
      </c>
      <c r="E81" s="172" t="s">
        <v>429</v>
      </c>
      <c r="F81" s="172" t="s">
        <v>434</v>
      </c>
      <c r="G81" s="206"/>
      <c r="H81" s="18"/>
    </row>
    <row r="82" spans="3:8" ht="65.25" thickTop="1" thickBot="1" x14ac:dyDescent="0.25">
      <c r="C82" s="187" t="s">
        <v>430</v>
      </c>
      <c r="D82" s="186">
        <v>11</v>
      </c>
      <c r="E82" s="204" t="s">
        <v>436</v>
      </c>
      <c r="F82" s="205" t="s">
        <v>435</v>
      </c>
      <c r="G82" s="206"/>
      <c r="H82" s="18"/>
    </row>
    <row r="83" spans="3:8" ht="14.25" thickTop="1" thickBot="1" x14ac:dyDescent="0.25">
      <c r="C83" s="178"/>
      <c r="D83" s="178"/>
      <c r="E83" s="178"/>
      <c r="F83" s="178"/>
      <c r="G83" s="18"/>
      <c r="H83" s="18"/>
    </row>
    <row r="84" spans="3:8" ht="13.5" thickTop="1" x14ac:dyDescent="0.2">
      <c r="G84" s="18"/>
      <c r="H84" s="18"/>
    </row>
  </sheetData>
  <sheetProtection algorithmName="SHA-512" hashValue="gMy5/i/ahRC7Rbk8DYHWir0HmRq1J9siHCM0iE4NJl7brYADHHTuNR9vthxeqXMb9px8YOawV6O91sSaawaRbg==" saltValue="dExpDqAsvl8N/56Y0YQSgQ==" spinCount="100000" sheet="1" objects="1" scenarios="1" insertColumns="0" pivotTables="0"/>
  <autoFilter ref="B5:J69"/>
  <mergeCells count="2">
    <mergeCell ref="B2:G2"/>
    <mergeCell ref="B3:G3"/>
  </mergeCells>
  <dataValidations count="3">
    <dataValidation allowBlank="1" showInputMessage="1" showErrorMessage="1" errorTitle="Comentario" error="El documento tiene habilitado la columna “I” para que pueda agregar las observaciones.Gracias" prompt="El documento tiene habilitado la columna “I” para que pueda agregar las observaciones. Gracias " sqref="B61:C61 B36:C36"/>
    <dataValidation allowBlank="1" showInputMessage="1" sqref="D7:E23"/>
    <dataValidation allowBlank="1" sqref="D24:F70 J24 J47 J60 J63 J70"/>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B6 B60" numberStoredAsText="1"/>
    <ignoredError sqref="B25:B29" twoDigitTextYear="1"/>
    <ignoredError sqref="J47 J60 J63 F63 F60 F47 F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L90"/>
  <sheetViews>
    <sheetView showGridLines="0" topLeftCell="A5" zoomScaleNormal="100" workbookViewId="0">
      <pane xSplit="3" ySplit="3" topLeftCell="D47" activePane="bottomRight" state="frozen"/>
      <selection activeCell="A5" sqref="A5"/>
      <selection pane="topRight" activeCell="D5" sqref="D5"/>
      <selection pane="bottomLeft" activeCell="A8" sqref="A8"/>
      <selection pane="bottomRight" activeCell="A40" sqref="A40"/>
    </sheetView>
  </sheetViews>
  <sheetFormatPr baseColWidth="10" defaultColWidth="11.42578125" defaultRowHeight="12.75" x14ac:dyDescent="0.2"/>
  <cols>
    <col min="1" max="1" width="3.28515625" style="1" customWidth="1"/>
    <col min="2" max="2" width="8.85546875" style="9" customWidth="1"/>
    <col min="3" max="3" width="43.7109375" style="7" customWidth="1"/>
    <col min="4" max="4" width="18" style="7" bestFit="1" customWidth="1"/>
    <col min="5" max="5" width="61.7109375" style="7" customWidth="1"/>
    <col min="6" max="7" width="15.140625" style="7" customWidth="1"/>
    <col min="8" max="8" width="12.7109375" style="7" customWidth="1"/>
    <col min="9" max="9" width="12.7109375" style="1" customWidth="1"/>
    <col min="10" max="10" width="34.5703125" style="1" customWidth="1"/>
    <col min="11" max="11" width="37.7109375" style="1" customWidth="1"/>
    <col min="12" max="16384" width="11.42578125" style="1"/>
  </cols>
  <sheetData>
    <row r="1" spans="2:12" s="73" customFormat="1" ht="15" x14ac:dyDescent="0.2">
      <c r="B1" s="10"/>
    </row>
    <row r="2" spans="2:12" s="73" customFormat="1" ht="15.75" x14ac:dyDescent="0.25">
      <c r="B2" s="196"/>
      <c r="C2" s="196"/>
      <c r="D2" s="196"/>
      <c r="E2" s="196"/>
      <c r="F2" s="196"/>
      <c r="G2" s="196"/>
      <c r="H2" s="196"/>
      <c r="I2" s="196"/>
    </row>
    <row r="3" spans="2:12" s="73" customFormat="1" ht="35.450000000000003" customHeight="1" x14ac:dyDescent="0.2">
      <c r="B3" s="198" t="s">
        <v>348</v>
      </c>
      <c r="C3" s="199"/>
      <c r="D3" s="199"/>
      <c r="E3" s="199"/>
      <c r="F3" s="199"/>
      <c r="G3" s="199"/>
      <c r="H3" s="199"/>
      <c r="I3" s="199"/>
    </row>
    <row r="4" spans="2:12" x14ac:dyDescent="0.2">
      <c r="B4" s="197"/>
      <c r="C4" s="197"/>
      <c r="D4" s="197"/>
      <c r="E4" s="197"/>
      <c r="F4" s="197"/>
      <c r="G4" s="197"/>
      <c r="H4" s="197"/>
      <c r="I4" s="197"/>
    </row>
    <row r="5" spans="2:12" ht="7.5" customHeight="1" thickBot="1" x14ac:dyDescent="0.25">
      <c r="B5" s="11"/>
      <c r="C5" s="8"/>
      <c r="D5" s="8"/>
      <c r="E5" s="8"/>
      <c r="F5" s="13"/>
      <c r="G5" s="13"/>
      <c r="H5" s="13"/>
    </row>
    <row r="6" spans="2:12" ht="43.5" customHeight="1" thickTop="1" thickBot="1" x14ac:dyDescent="0.25">
      <c r="B6" s="60" t="s">
        <v>108</v>
      </c>
      <c r="C6" s="63" t="s">
        <v>109</v>
      </c>
      <c r="D6" s="84" t="s">
        <v>380</v>
      </c>
      <c r="E6" s="63" t="s">
        <v>278</v>
      </c>
      <c r="F6" s="62" t="s">
        <v>277</v>
      </c>
      <c r="G6" s="64" t="s">
        <v>265</v>
      </c>
      <c r="H6" s="61" t="s">
        <v>260</v>
      </c>
      <c r="I6" s="61" t="s">
        <v>261</v>
      </c>
      <c r="J6" s="63" t="s">
        <v>279</v>
      </c>
      <c r="K6" s="63" t="s">
        <v>281</v>
      </c>
      <c r="L6" s="63" t="s">
        <v>282</v>
      </c>
    </row>
    <row r="7" spans="2:12" ht="19.5" customHeight="1" thickTop="1" x14ac:dyDescent="0.2">
      <c r="B7" s="56" t="s">
        <v>126</v>
      </c>
      <c r="C7" s="57" t="s">
        <v>105</v>
      </c>
      <c r="D7" s="81"/>
      <c r="E7" s="57"/>
      <c r="F7" s="58">
        <f>SUM(F8:F8)</f>
        <v>0</v>
      </c>
      <c r="G7" s="58">
        <f>+G8</f>
        <v>0</v>
      </c>
      <c r="H7" s="58">
        <f>+H8</f>
        <v>0</v>
      </c>
      <c r="I7" s="59" t="e">
        <f>+I8</f>
        <v>#DIV/0!</v>
      </c>
      <c r="J7" s="66"/>
      <c r="K7" s="66"/>
      <c r="L7" s="66"/>
    </row>
    <row r="8" spans="2:12" ht="66" customHeight="1" x14ac:dyDescent="0.2">
      <c r="B8" s="53" t="s">
        <v>129</v>
      </c>
      <c r="C8" s="75" t="s">
        <v>218</v>
      </c>
      <c r="D8" s="79" t="s">
        <v>378</v>
      </c>
      <c r="E8" s="75" t="s">
        <v>280</v>
      </c>
      <c r="F8" s="71">
        <v>0</v>
      </c>
      <c r="G8" s="71">
        <v>0</v>
      </c>
      <c r="H8" s="71">
        <f>+F8-G8</f>
        <v>0</v>
      </c>
      <c r="I8" s="72" t="e">
        <f>+F8/G8-1</f>
        <v>#DIV/0!</v>
      </c>
      <c r="J8" s="77"/>
      <c r="K8" s="75" t="s">
        <v>367</v>
      </c>
      <c r="L8" s="75"/>
    </row>
    <row r="9" spans="2:12" ht="48.75" customHeight="1" x14ac:dyDescent="0.2">
      <c r="B9" s="53" t="s">
        <v>132</v>
      </c>
      <c r="C9" s="75" t="s">
        <v>133</v>
      </c>
      <c r="D9" s="79" t="s">
        <v>379</v>
      </c>
      <c r="E9" s="75" t="s">
        <v>283</v>
      </c>
      <c r="F9" s="71">
        <v>0</v>
      </c>
      <c r="G9" s="71">
        <v>0</v>
      </c>
      <c r="H9" s="71">
        <f t="shared" ref="H9:H25" si="0">+F9-G9</f>
        <v>0</v>
      </c>
      <c r="I9" s="72" t="e">
        <f t="shared" ref="I9:I72" si="1">+F9/G9-1</f>
        <v>#DIV/0!</v>
      </c>
      <c r="J9" s="77"/>
      <c r="K9" s="75" t="s">
        <v>354</v>
      </c>
      <c r="L9" s="75"/>
    </row>
    <row r="10" spans="2:12" ht="42" customHeight="1" x14ac:dyDescent="0.2">
      <c r="B10" s="53" t="s">
        <v>134</v>
      </c>
      <c r="C10" s="75" t="s">
        <v>135</v>
      </c>
      <c r="D10" s="79" t="s">
        <v>379</v>
      </c>
      <c r="E10" s="75" t="s">
        <v>284</v>
      </c>
      <c r="F10" s="71">
        <v>0</v>
      </c>
      <c r="G10" s="71">
        <v>0</v>
      </c>
      <c r="H10" s="71">
        <f t="shared" si="0"/>
        <v>0</v>
      </c>
      <c r="I10" s="72" t="e">
        <f t="shared" si="1"/>
        <v>#DIV/0!</v>
      </c>
      <c r="J10" s="77"/>
      <c r="K10" s="75" t="s">
        <v>334</v>
      </c>
      <c r="L10" s="75"/>
    </row>
    <row r="11" spans="2:12" ht="75" customHeight="1" x14ac:dyDescent="0.2">
      <c r="B11" s="53" t="s">
        <v>287</v>
      </c>
      <c r="C11" s="75" t="s">
        <v>286</v>
      </c>
      <c r="D11" s="79" t="s">
        <v>379</v>
      </c>
      <c r="E11" s="75" t="s">
        <v>285</v>
      </c>
      <c r="F11" s="71">
        <v>0</v>
      </c>
      <c r="G11" s="71">
        <v>0</v>
      </c>
      <c r="H11" s="71">
        <f t="shared" si="0"/>
        <v>0</v>
      </c>
      <c r="I11" s="72" t="e">
        <f t="shared" si="1"/>
        <v>#DIV/0!</v>
      </c>
      <c r="J11" s="77"/>
      <c r="K11" s="75" t="s">
        <v>335</v>
      </c>
      <c r="L11" s="75"/>
    </row>
    <row r="12" spans="2:12" ht="75" customHeight="1" x14ac:dyDescent="0.2">
      <c r="B12" s="53" t="s">
        <v>387</v>
      </c>
      <c r="C12" s="75" t="s">
        <v>388</v>
      </c>
      <c r="D12" s="79" t="s">
        <v>378</v>
      </c>
      <c r="E12" s="75" t="s">
        <v>405</v>
      </c>
      <c r="F12" s="71">
        <v>0</v>
      </c>
      <c r="G12" s="71">
        <v>0</v>
      </c>
      <c r="H12" s="71">
        <f t="shared" si="0"/>
        <v>0</v>
      </c>
      <c r="I12" s="72" t="e">
        <f t="shared" si="1"/>
        <v>#DIV/0!</v>
      </c>
      <c r="J12" s="77"/>
      <c r="K12" s="75"/>
      <c r="L12" s="75"/>
    </row>
    <row r="13" spans="2:12" ht="75" customHeight="1" x14ac:dyDescent="0.2">
      <c r="B13" s="53" t="s">
        <v>389</v>
      </c>
      <c r="C13" s="75" t="s">
        <v>390</v>
      </c>
      <c r="D13" s="79" t="s">
        <v>378</v>
      </c>
      <c r="E13" s="75" t="s">
        <v>406</v>
      </c>
      <c r="F13" s="71">
        <v>0</v>
      </c>
      <c r="G13" s="71">
        <v>0</v>
      </c>
      <c r="H13" s="71">
        <f t="shared" si="0"/>
        <v>0</v>
      </c>
      <c r="I13" s="72" t="e">
        <f t="shared" si="1"/>
        <v>#DIV/0!</v>
      </c>
      <c r="J13" s="77"/>
      <c r="K13" s="75"/>
      <c r="L13" s="75"/>
    </row>
    <row r="14" spans="2:12" ht="75" customHeight="1" x14ac:dyDescent="0.2">
      <c r="B14" s="53" t="s">
        <v>391</v>
      </c>
      <c r="C14" s="75" t="s">
        <v>144</v>
      </c>
      <c r="D14" s="79" t="s">
        <v>378</v>
      </c>
      <c r="E14" s="75" t="s">
        <v>407</v>
      </c>
      <c r="F14" s="71">
        <v>0</v>
      </c>
      <c r="G14" s="71">
        <v>0</v>
      </c>
      <c r="H14" s="71">
        <f t="shared" si="0"/>
        <v>0</v>
      </c>
      <c r="I14" s="72" t="e">
        <f t="shared" si="1"/>
        <v>#DIV/0!</v>
      </c>
      <c r="J14" s="77"/>
      <c r="K14" s="75"/>
      <c r="L14" s="75"/>
    </row>
    <row r="15" spans="2:12" ht="75" customHeight="1" x14ac:dyDescent="0.2">
      <c r="B15" s="53" t="s">
        <v>60</v>
      </c>
      <c r="C15" s="75" t="s">
        <v>112</v>
      </c>
      <c r="D15" s="79" t="s">
        <v>378</v>
      </c>
      <c r="E15" s="75" t="s">
        <v>408</v>
      </c>
      <c r="F15" s="71">
        <v>0</v>
      </c>
      <c r="G15" s="71">
        <v>0</v>
      </c>
      <c r="H15" s="71">
        <f t="shared" si="0"/>
        <v>0</v>
      </c>
      <c r="I15" s="72" t="e">
        <f t="shared" si="1"/>
        <v>#DIV/0!</v>
      </c>
      <c r="J15" s="77"/>
      <c r="K15" s="75"/>
      <c r="L15" s="75"/>
    </row>
    <row r="16" spans="2:12" ht="75" customHeight="1" x14ac:dyDescent="0.2">
      <c r="B16" s="53" t="s">
        <v>392</v>
      </c>
      <c r="C16" s="75" t="s">
        <v>59</v>
      </c>
      <c r="D16" s="79" t="s">
        <v>378</v>
      </c>
      <c r="E16" s="75" t="s">
        <v>409</v>
      </c>
      <c r="F16" s="71">
        <v>0</v>
      </c>
      <c r="G16" s="71">
        <v>0</v>
      </c>
      <c r="H16" s="71">
        <f t="shared" si="0"/>
        <v>0</v>
      </c>
      <c r="I16" s="72" t="e">
        <f t="shared" si="1"/>
        <v>#DIV/0!</v>
      </c>
      <c r="J16" s="77"/>
      <c r="K16" s="75"/>
      <c r="L16" s="75"/>
    </row>
    <row r="17" spans="2:12" ht="86.25" customHeight="1" x14ac:dyDescent="0.2">
      <c r="B17" s="53" t="s">
        <v>146</v>
      </c>
      <c r="C17" s="75" t="s">
        <v>251</v>
      </c>
      <c r="D17" s="79" t="s">
        <v>378</v>
      </c>
      <c r="E17" s="75" t="s">
        <v>288</v>
      </c>
      <c r="F17" s="71">
        <v>0</v>
      </c>
      <c r="G17" s="71">
        <v>0</v>
      </c>
      <c r="H17" s="71">
        <f t="shared" si="0"/>
        <v>0</v>
      </c>
      <c r="I17" s="72" t="e">
        <f t="shared" si="1"/>
        <v>#DIV/0!</v>
      </c>
      <c r="J17" s="77"/>
      <c r="K17" s="75" t="s">
        <v>355</v>
      </c>
      <c r="L17" s="75"/>
    </row>
    <row r="18" spans="2:12" ht="86.25" customHeight="1" x14ac:dyDescent="0.2">
      <c r="B18" s="53" t="s">
        <v>393</v>
      </c>
      <c r="C18" s="75" t="s">
        <v>394</v>
      </c>
      <c r="D18" s="79" t="s">
        <v>378</v>
      </c>
      <c r="E18" s="75" t="s">
        <v>410</v>
      </c>
      <c r="F18" s="71">
        <v>0</v>
      </c>
      <c r="G18" s="71">
        <v>0</v>
      </c>
      <c r="H18" s="71">
        <f t="shared" si="0"/>
        <v>0</v>
      </c>
      <c r="I18" s="72" t="e">
        <f t="shared" si="1"/>
        <v>#DIV/0!</v>
      </c>
      <c r="J18" s="77"/>
      <c r="K18" s="75"/>
      <c r="L18" s="75"/>
    </row>
    <row r="19" spans="2:12" ht="86.25" customHeight="1" x14ac:dyDescent="0.2">
      <c r="B19" s="53" t="s">
        <v>395</v>
      </c>
      <c r="C19" s="75" t="s">
        <v>396</v>
      </c>
      <c r="D19" s="79" t="s">
        <v>378</v>
      </c>
      <c r="E19" s="75" t="s">
        <v>411</v>
      </c>
      <c r="F19" s="71">
        <v>0</v>
      </c>
      <c r="G19" s="71">
        <v>0</v>
      </c>
      <c r="H19" s="71">
        <f t="shared" si="0"/>
        <v>0</v>
      </c>
      <c r="I19" s="72" t="e">
        <f t="shared" si="1"/>
        <v>#DIV/0!</v>
      </c>
      <c r="J19" s="77"/>
      <c r="K19" s="75"/>
      <c r="L19" s="75"/>
    </row>
    <row r="20" spans="2:12" ht="86.25" customHeight="1" x14ac:dyDescent="0.2">
      <c r="B20" s="53" t="s">
        <v>397</v>
      </c>
      <c r="C20" s="75" t="s">
        <v>398</v>
      </c>
      <c r="D20" s="79" t="s">
        <v>378</v>
      </c>
      <c r="E20" s="75" t="s">
        <v>412</v>
      </c>
      <c r="F20" s="71">
        <v>0</v>
      </c>
      <c r="G20" s="71">
        <v>0</v>
      </c>
      <c r="H20" s="71">
        <f t="shared" si="0"/>
        <v>0</v>
      </c>
      <c r="I20" s="72" t="e">
        <f t="shared" si="1"/>
        <v>#DIV/0!</v>
      </c>
      <c r="J20" s="77"/>
      <c r="K20" s="75"/>
      <c r="L20" s="75"/>
    </row>
    <row r="21" spans="2:12" ht="86.25" customHeight="1" x14ac:dyDescent="0.2">
      <c r="B21" s="53" t="s">
        <v>153</v>
      </c>
      <c r="C21" s="75" t="s">
        <v>399</v>
      </c>
      <c r="D21" s="79" t="s">
        <v>378</v>
      </c>
      <c r="E21" s="75" t="s">
        <v>413</v>
      </c>
      <c r="F21" s="71">
        <v>0</v>
      </c>
      <c r="G21" s="71">
        <v>0</v>
      </c>
      <c r="H21" s="71">
        <f t="shared" si="0"/>
        <v>0</v>
      </c>
      <c r="I21" s="72" t="e">
        <f t="shared" si="1"/>
        <v>#DIV/0!</v>
      </c>
      <c r="J21" s="77"/>
      <c r="K21" s="75"/>
      <c r="L21" s="75"/>
    </row>
    <row r="22" spans="2:12" ht="86.25" customHeight="1" x14ac:dyDescent="0.2">
      <c r="B22" s="53" t="s">
        <v>400</v>
      </c>
      <c r="C22" s="75" t="s">
        <v>401</v>
      </c>
      <c r="D22" s="79" t="s">
        <v>378</v>
      </c>
      <c r="E22" s="75" t="s">
        <v>414</v>
      </c>
      <c r="F22" s="71">
        <v>0</v>
      </c>
      <c r="G22" s="71">
        <v>0</v>
      </c>
      <c r="H22" s="71">
        <f t="shared" si="0"/>
        <v>0</v>
      </c>
      <c r="I22" s="72" t="e">
        <f t="shared" si="1"/>
        <v>#DIV/0!</v>
      </c>
      <c r="J22" s="77"/>
      <c r="K22" s="75"/>
      <c r="L22" s="75"/>
    </row>
    <row r="23" spans="2:12" ht="86.25" customHeight="1" x14ac:dyDescent="0.2">
      <c r="B23" s="53" t="s">
        <v>157</v>
      </c>
      <c r="C23" s="75" t="s">
        <v>402</v>
      </c>
      <c r="D23" s="79" t="s">
        <v>378</v>
      </c>
      <c r="E23" s="75" t="s">
        <v>415</v>
      </c>
      <c r="F23" s="71">
        <v>0</v>
      </c>
      <c r="G23" s="71">
        <v>0</v>
      </c>
      <c r="H23" s="71">
        <f t="shared" si="0"/>
        <v>0</v>
      </c>
      <c r="I23" s="72" t="e">
        <f t="shared" si="1"/>
        <v>#DIV/0!</v>
      </c>
      <c r="J23" s="77"/>
      <c r="K23" s="75"/>
      <c r="L23" s="75"/>
    </row>
    <row r="24" spans="2:12" ht="86.25" customHeight="1" x14ac:dyDescent="0.2">
      <c r="B24" s="53" t="s">
        <v>159</v>
      </c>
      <c r="C24" s="75" t="s">
        <v>403</v>
      </c>
      <c r="D24" s="79" t="s">
        <v>378</v>
      </c>
      <c r="E24" s="75" t="s">
        <v>416</v>
      </c>
      <c r="F24" s="71">
        <v>0</v>
      </c>
      <c r="G24" s="71">
        <v>0</v>
      </c>
      <c r="H24" s="71">
        <f t="shared" si="0"/>
        <v>0</v>
      </c>
      <c r="I24" s="72" t="e">
        <f t="shared" si="1"/>
        <v>#DIV/0!</v>
      </c>
      <c r="J24" s="77"/>
      <c r="K24" s="75"/>
      <c r="L24" s="75"/>
    </row>
    <row r="25" spans="2:12" ht="86.25" customHeight="1" x14ac:dyDescent="0.2">
      <c r="B25" s="53" t="s">
        <v>161</v>
      </c>
      <c r="C25" s="75" t="s">
        <v>404</v>
      </c>
      <c r="D25" s="79" t="s">
        <v>378</v>
      </c>
      <c r="E25" s="75" t="s">
        <v>417</v>
      </c>
      <c r="F25" s="71">
        <v>0</v>
      </c>
      <c r="G25" s="71">
        <v>0</v>
      </c>
      <c r="H25" s="71">
        <f t="shared" si="0"/>
        <v>0</v>
      </c>
      <c r="I25" s="72" t="e">
        <f t="shared" si="1"/>
        <v>#DIV/0!</v>
      </c>
      <c r="J25" s="77"/>
      <c r="K25" s="75"/>
      <c r="L25" s="75"/>
    </row>
    <row r="26" spans="2:12" ht="19.5" customHeight="1" x14ac:dyDescent="0.2">
      <c r="B26" s="50">
        <v>1</v>
      </c>
      <c r="C26" s="74" t="s">
        <v>106</v>
      </c>
      <c r="D26" s="82"/>
      <c r="E26" s="74"/>
      <c r="F26" s="51">
        <f>SUM(F29:F50)</f>
        <v>0</v>
      </c>
      <c r="G26" s="51">
        <f>SUM(G29:G50)</f>
        <v>0</v>
      </c>
      <c r="H26" s="51">
        <f>SUM(H29:H50)</f>
        <v>0</v>
      </c>
      <c r="I26" s="52" t="e">
        <f t="shared" si="1"/>
        <v>#DIV/0!</v>
      </c>
      <c r="J26" s="67"/>
      <c r="K26" s="74"/>
      <c r="L26" s="74"/>
    </row>
    <row r="27" spans="2:12" ht="42.75" customHeight="1" x14ac:dyDescent="0.2">
      <c r="B27" s="68" t="s">
        <v>360</v>
      </c>
      <c r="C27" s="76" t="s">
        <v>117</v>
      </c>
      <c r="D27" s="79" t="s">
        <v>379</v>
      </c>
      <c r="E27" s="75" t="s">
        <v>418</v>
      </c>
      <c r="F27" s="71">
        <v>0</v>
      </c>
      <c r="G27" s="71">
        <v>0</v>
      </c>
      <c r="H27" s="71">
        <f t="shared" ref="H27:H52" si="2">+F27-G27</f>
        <v>0</v>
      </c>
      <c r="I27" s="72" t="e">
        <f t="shared" si="1"/>
        <v>#DIV/0!</v>
      </c>
      <c r="J27" s="77"/>
      <c r="K27" s="75"/>
      <c r="L27" s="75"/>
    </row>
    <row r="28" spans="2:12" ht="42.75" customHeight="1" x14ac:dyDescent="0.2">
      <c r="B28" s="54" t="s">
        <v>179</v>
      </c>
      <c r="C28" s="75" t="s">
        <v>180</v>
      </c>
      <c r="D28" s="79" t="s">
        <v>379</v>
      </c>
      <c r="E28" s="75" t="s">
        <v>289</v>
      </c>
      <c r="F28" s="71">
        <v>0</v>
      </c>
      <c r="G28" s="71">
        <v>0</v>
      </c>
      <c r="H28" s="71">
        <f t="shared" si="2"/>
        <v>0</v>
      </c>
      <c r="I28" s="72" t="e">
        <f t="shared" si="1"/>
        <v>#DIV/0!</v>
      </c>
      <c r="J28" s="77"/>
      <c r="K28" s="75" t="s">
        <v>355</v>
      </c>
      <c r="L28" s="75"/>
    </row>
    <row r="29" spans="2:12" ht="40.5" customHeight="1" x14ac:dyDescent="0.2">
      <c r="B29" s="54" t="s">
        <v>181</v>
      </c>
      <c r="C29" s="75" t="s">
        <v>99</v>
      </c>
      <c r="D29" s="79" t="s">
        <v>379</v>
      </c>
      <c r="E29" s="75" t="s">
        <v>290</v>
      </c>
      <c r="F29" s="71">
        <v>0</v>
      </c>
      <c r="G29" s="71">
        <v>0</v>
      </c>
      <c r="H29" s="71">
        <f t="shared" si="2"/>
        <v>0</v>
      </c>
      <c r="I29" s="72" t="e">
        <f t="shared" si="1"/>
        <v>#DIV/0!</v>
      </c>
      <c r="J29" s="77"/>
      <c r="K29" s="75" t="s">
        <v>355</v>
      </c>
      <c r="L29" s="75"/>
    </row>
    <row r="30" spans="2:12" ht="77.25" customHeight="1" x14ac:dyDescent="0.2">
      <c r="B30" s="54" t="s">
        <v>188</v>
      </c>
      <c r="C30" s="75" t="s">
        <v>100</v>
      </c>
      <c r="D30" s="79" t="s">
        <v>379</v>
      </c>
      <c r="E30" s="75" t="s">
        <v>291</v>
      </c>
      <c r="F30" s="71">
        <v>0</v>
      </c>
      <c r="G30" s="71">
        <v>0</v>
      </c>
      <c r="H30" s="71">
        <f t="shared" si="2"/>
        <v>0</v>
      </c>
      <c r="I30" s="72" t="e">
        <f t="shared" si="1"/>
        <v>#DIV/0!</v>
      </c>
      <c r="J30" s="77"/>
      <c r="K30" s="75" t="s">
        <v>336</v>
      </c>
      <c r="L30" s="75"/>
    </row>
    <row r="31" spans="2:12" ht="135" x14ac:dyDescent="0.2">
      <c r="B31" s="68" t="s">
        <v>361</v>
      </c>
      <c r="C31" s="75" t="s">
        <v>365</v>
      </c>
      <c r="D31" s="79" t="s">
        <v>379</v>
      </c>
      <c r="E31" s="75" t="s">
        <v>419</v>
      </c>
      <c r="F31" s="71">
        <v>0</v>
      </c>
      <c r="G31" s="71">
        <v>0</v>
      </c>
      <c r="H31" s="71">
        <f t="shared" si="2"/>
        <v>0</v>
      </c>
      <c r="I31" s="72" t="e">
        <f t="shared" si="1"/>
        <v>#DIV/0!</v>
      </c>
      <c r="J31" s="77"/>
      <c r="K31" s="75" t="s">
        <v>355</v>
      </c>
      <c r="L31" s="75"/>
    </row>
    <row r="32" spans="2:12" ht="33.75" x14ac:dyDescent="0.2">
      <c r="B32" s="54" t="s">
        <v>222</v>
      </c>
      <c r="C32" s="75" t="s">
        <v>223</v>
      </c>
      <c r="D32" s="79" t="s">
        <v>379</v>
      </c>
      <c r="E32" s="76" t="s">
        <v>292</v>
      </c>
      <c r="F32" s="71">
        <v>0</v>
      </c>
      <c r="G32" s="71">
        <v>0</v>
      </c>
      <c r="H32" s="71">
        <f t="shared" si="2"/>
        <v>0</v>
      </c>
      <c r="I32" s="72" t="e">
        <f t="shared" si="1"/>
        <v>#DIV/0!</v>
      </c>
      <c r="J32" s="77"/>
      <c r="K32" s="75" t="s">
        <v>337</v>
      </c>
      <c r="L32" s="75"/>
    </row>
    <row r="33" spans="2:12" ht="43.5" customHeight="1" x14ac:dyDescent="0.2">
      <c r="B33" s="68" t="s">
        <v>238</v>
      </c>
      <c r="C33" s="75" t="s">
        <v>366</v>
      </c>
      <c r="D33" s="79" t="s">
        <v>379</v>
      </c>
      <c r="E33" s="76" t="s">
        <v>420</v>
      </c>
      <c r="F33" s="71">
        <v>0</v>
      </c>
      <c r="G33" s="71">
        <v>0</v>
      </c>
      <c r="H33" s="71">
        <f t="shared" si="2"/>
        <v>0</v>
      </c>
      <c r="I33" s="72" t="e">
        <f t="shared" si="1"/>
        <v>#DIV/0!</v>
      </c>
      <c r="J33" s="77"/>
      <c r="K33" s="75" t="s">
        <v>355</v>
      </c>
      <c r="L33" s="75"/>
    </row>
    <row r="34" spans="2:12" ht="45" x14ac:dyDescent="0.2">
      <c r="B34" s="85" t="s">
        <v>194</v>
      </c>
      <c r="C34" s="75" t="s">
        <v>381</v>
      </c>
      <c r="D34" s="80" t="s">
        <v>379</v>
      </c>
      <c r="E34" s="75" t="s">
        <v>383</v>
      </c>
      <c r="F34" s="71">
        <v>0</v>
      </c>
      <c r="G34" s="71">
        <v>0</v>
      </c>
      <c r="H34" s="71">
        <f t="shared" si="2"/>
        <v>0</v>
      </c>
      <c r="I34" s="72" t="e">
        <f t="shared" si="1"/>
        <v>#DIV/0!</v>
      </c>
      <c r="J34" s="77"/>
      <c r="K34" s="75" t="s">
        <v>385</v>
      </c>
      <c r="L34" s="75"/>
    </row>
    <row r="35" spans="2:12" ht="33.75" x14ac:dyDescent="0.2">
      <c r="B35" s="85" t="s">
        <v>194</v>
      </c>
      <c r="C35" s="75" t="s">
        <v>382</v>
      </c>
      <c r="D35" s="80" t="s">
        <v>378</v>
      </c>
      <c r="E35" s="75" t="s">
        <v>384</v>
      </c>
      <c r="F35" s="71">
        <v>0</v>
      </c>
      <c r="G35" s="71">
        <v>0</v>
      </c>
      <c r="H35" s="71">
        <f t="shared" si="2"/>
        <v>0</v>
      </c>
      <c r="I35" s="72" t="e">
        <f t="shared" si="1"/>
        <v>#DIV/0!</v>
      </c>
      <c r="J35" s="77"/>
      <c r="K35" s="75" t="s">
        <v>386</v>
      </c>
      <c r="L35" s="75"/>
    </row>
    <row r="36" spans="2:12" ht="42" customHeight="1" x14ac:dyDescent="0.2">
      <c r="B36" s="54" t="s">
        <v>196</v>
      </c>
      <c r="C36" s="75" t="s">
        <v>263</v>
      </c>
      <c r="D36" s="80" t="s">
        <v>378</v>
      </c>
      <c r="E36" s="75" t="s">
        <v>293</v>
      </c>
      <c r="F36" s="71">
        <v>0</v>
      </c>
      <c r="G36" s="71">
        <v>0</v>
      </c>
      <c r="H36" s="71">
        <f t="shared" si="2"/>
        <v>0</v>
      </c>
      <c r="I36" s="72" t="e">
        <f t="shared" si="1"/>
        <v>#DIV/0!</v>
      </c>
      <c r="J36" s="77"/>
      <c r="K36" s="75" t="s">
        <v>421</v>
      </c>
      <c r="L36" s="75"/>
    </row>
    <row r="37" spans="2:12" ht="51.6" customHeight="1" x14ac:dyDescent="0.2">
      <c r="B37" s="54" t="s">
        <v>201</v>
      </c>
      <c r="C37" s="75" t="s">
        <v>202</v>
      </c>
      <c r="D37" s="80" t="s">
        <v>378</v>
      </c>
      <c r="E37" s="75" t="s">
        <v>294</v>
      </c>
      <c r="F37" s="71">
        <v>0</v>
      </c>
      <c r="G37" s="71">
        <v>0</v>
      </c>
      <c r="H37" s="71">
        <f t="shared" si="2"/>
        <v>0</v>
      </c>
      <c r="I37" s="72" t="e">
        <f t="shared" si="1"/>
        <v>#DIV/0!</v>
      </c>
      <c r="J37" s="77"/>
      <c r="K37" s="75" t="s">
        <v>368</v>
      </c>
      <c r="L37" s="75"/>
    </row>
    <row r="38" spans="2:12" ht="97.5" customHeight="1" x14ac:dyDescent="0.2">
      <c r="B38" s="54" t="s">
        <v>204</v>
      </c>
      <c r="C38" s="75" t="s">
        <v>205</v>
      </c>
      <c r="D38" s="79" t="s">
        <v>379</v>
      </c>
      <c r="E38" s="75" t="s">
        <v>295</v>
      </c>
      <c r="F38" s="71">
        <v>0</v>
      </c>
      <c r="G38" s="71">
        <v>0</v>
      </c>
      <c r="H38" s="71">
        <f t="shared" si="2"/>
        <v>0</v>
      </c>
      <c r="I38" s="72" t="e">
        <f t="shared" si="1"/>
        <v>#DIV/0!</v>
      </c>
      <c r="J38" s="77"/>
      <c r="K38" s="75" t="s">
        <v>355</v>
      </c>
      <c r="L38" s="75"/>
    </row>
    <row r="39" spans="2:12" ht="112.5" customHeight="1" x14ac:dyDescent="0.2">
      <c r="B39" s="54" t="s">
        <v>207</v>
      </c>
      <c r="C39" s="75" t="s">
        <v>208</v>
      </c>
      <c r="D39" s="79" t="s">
        <v>379</v>
      </c>
      <c r="E39" s="75" t="s">
        <v>296</v>
      </c>
      <c r="F39" s="71">
        <v>0</v>
      </c>
      <c r="G39" s="71">
        <v>0</v>
      </c>
      <c r="H39" s="71">
        <f t="shared" si="2"/>
        <v>0</v>
      </c>
      <c r="I39" s="72" t="e">
        <f t="shared" si="1"/>
        <v>#DIV/0!</v>
      </c>
      <c r="J39" s="77"/>
      <c r="K39" s="75" t="s">
        <v>338</v>
      </c>
      <c r="L39" s="75"/>
    </row>
    <row r="40" spans="2:12" ht="56.25" x14ac:dyDescent="0.2">
      <c r="B40" s="54" t="s">
        <v>209</v>
      </c>
      <c r="C40" s="75" t="s">
        <v>210</v>
      </c>
      <c r="D40" s="79" t="s">
        <v>379</v>
      </c>
      <c r="E40" s="75" t="s">
        <v>297</v>
      </c>
      <c r="F40" s="71">
        <v>0</v>
      </c>
      <c r="G40" s="71">
        <v>0</v>
      </c>
      <c r="H40" s="71">
        <f t="shared" si="2"/>
        <v>0</v>
      </c>
      <c r="I40" s="72" t="e">
        <f t="shared" si="1"/>
        <v>#DIV/0!</v>
      </c>
      <c r="J40" s="77"/>
      <c r="K40" s="75" t="s">
        <v>369</v>
      </c>
      <c r="L40" s="75"/>
    </row>
    <row r="41" spans="2:12" ht="96" customHeight="1" x14ac:dyDescent="0.2">
      <c r="B41" s="54" t="s">
        <v>212</v>
      </c>
      <c r="C41" s="75" t="s">
        <v>213</v>
      </c>
      <c r="D41" s="79" t="s">
        <v>379</v>
      </c>
      <c r="E41" s="75" t="s">
        <v>298</v>
      </c>
      <c r="F41" s="71">
        <v>0</v>
      </c>
      <c r="G41" s="71">
        <v>0</v>
      </c>
      <c r="H41" s="71">
        <f t="shared" si="2"/>
        <v>0</v>
      </c>
      <c r="I41" s="72" t="e">
        <f t="shared" si="1"/>
        <v>#DIV/0!</v>
      </c>
      <c r="J41" s="77"/>
      <c r="K41" s="75" t="s">
        <v>369</v>
      </c>
      <c r="L41" s="75"/>
    </row>
    <row r="42" spans="2:12" ht="51" customHeight="1" x14ac:dyDescent="0.2">
      <c r="B42" s="54" t="s">
        <v>215</v>
      </c>
      <c r="C42" s="75" t="s">
        <v>101</v>
      </c>
      <c r="D42" s="80" t="s">
        <v>379</v>
      </c>
      <c r="E42" s="75" t="s">
        <v>299</v>
      </c>
      <c r="F42" s="71">
        <v>0</v>
      </c>
      <c r="G42" s="71">
        <v>0</v>
      </c>
      <c r="H42" s="71">
        <f t="shared" si="2"/>
        <v>0</v>
      </c>
      <c r="I42" s="72" t="e">
        <f t="shared" si="1"/>
        <v>#DIV/0!</v>
      </c>
      <c r="J42" s="77"/>
      <c r="K42" s="75"/>
      <c r="L42" s="75"/>
    </row>
    <row r="43" spans="2:12" ht="168.75" customHeight="1" x14ac:dyDescent="0.2">
      <c r="B43" s="54" t="s">
        <v>2</v>
      </c>
      <c r="C43" s="75" t="s">
        <v>3</v>
      </c>
      <c r="D43" s="79" t="s">
        <v>379</v>
      </c>
      <c r="E43" s="75" t="s">
        <v>300</v>
      </c>
      <c r="F43" s="71">
        <v>0</v>
      </c>
      <c r="G43" s="71">
        <v>0</v>
      </c>
      <c r="H43" s="71">
        <f t="shared" si="2"/>
        <v>0</v>
      </c>
      <c r="I43" s="72" t="e">
        <f t="shared" si="1"/>
        <v>#DIV/0!</v>
      </c>
      <c r="J43" s="77"/>
      <c r="K43" s="75" t="s">
        <v>370</v>
      </c>
      <c r="L43" s="75"/>
    </row>
    <row r="44" spans="2:12" ht="64.5" customHeight="1" x14ac:dyDescent="0.2">
      <c r="B44" s="54" t="s">
        <v>8</v>
      </c>
      <c r="C44" s="75" t="s">
        <v>267</v>
      </c>
      <c r="D44" s="79" t="s">
        <v>379</v>
      </c>
      <c r="E44" s="75" t="s">
        <v>301</v>
      </c>
      <c r="F44" s="71">
        <v>0</v>
      </c>
      <c r="G44" s="71">
        <v>0</v>
      </c>
      <c r="H44" s="71">
        <f t="shared" si="2"/>
        <v>0</v>
      </c>
      <c r="I44" s="72" t="e">
        <f t="shared" si="1"/>
        <v>#DIV/0!</v>
      </c>
      <c r="J44" s="77"/>
      <c r="K44" s="75" t="s">
        <v>349</v>
      </c>
      <c r="L44" s="75"/>
    </row>
    <row r="45" spans="2:12" ht="64.5" customHeight="1" x14ac:dyDescent="0.2">
      <c r="B45" s="68" t="s">
        <v>10</v>
      </c>
      <c r="C45" s="76" t="s">
        <v>356</v>
      </c>
      <c r="D45" s="79" t="s">
        <v>379</v>
      </c>
      <c r="E45" s="76" t="s">
        <v>357</v>
      </c>
      <c r="F45" s="69">
        <v>0</v>
      </c>
      <c r="G45" s="69">
        <v>0</v>
      </c>
      <c r="H45" s="69">
        <f t="shared" si="2"/>
        <v>0</v>
      </c>
      <c r="I45" s="70" t="e">
        <f t="shared" si="1"/>
        <v>#DIV/0!</v>
      </c>
      <c r="J45" s="78"/>
      <c r="K45" s="76" t="s">
        <v>349</v>
      </c>
      <c r="L45" s="76"/>
    </row>
    <row r="46" spans="2:12" ht="35.25" customHeight="1" x14ac:dyDescent="0.2">
      <c r="B46" s="54" t="s">
        <v>16</v>
      </c>
      <c r="C46" s="75" t="s">
        <v>268</v>
      </c>
      <c r="D46" s="79" t="s">
        <v>379</v>
      </c>
      <c r="E46" s="75" t="s">
        <v>331</v>
      </c>
      <c r="F46" s="71">
        <v>0</v>
      </c>
      <c r="G46" s="71">
        <v>0</v>
      </c>
      <c r="H46" s="71">
        <f t="shared" si="2"/>
        <v>0</v>
      </c>
      <c r="I46" s="72" t="e">
        <f t="shared" si="1"/>
        <v>#DIV/0!</v>
      </c>
      <c r="J46" s="77"/>
      <c r="K46" s="75" t="s">
        <v>371</v>
      </c>
      <c r="L46" s="75"/>
    </row>
    <row r="47" spans="2:12" ht="51.75" customHeight="1" x14ac:dyDescent="0.2">
      <c r="B47" s="54" t="s">
        <v>220</v>
      </c>
      <c r="C47" s="75" t="s">
        <v>269</v>
      </c>
      <c r="D47" s="79" t="s">
        <v>379</v>
      </c>
      <c r="E47" s="75" t="s">
        <v>302</v>
      </c>
      <c r="F47" s="71">
        <v>0</v>
      </c>
      <c r="G47" s="71">
        <v>0</v>
      </c>
      <c r="H47" s="71">
        <f t="shared" si="2"/>
        <v>0</v>
      </c>
      <c r="I47" s="72" t="e">
        <f t="shared" si="1"/>
        <v>#DIV/0!</v>
      </c>
      <c r="J47" s="77"/>
      <c r="K47" s="75" t="s">
        <v>339</v>
      </c>
      <c r="L47" s="75"/>
    </row>
    <row r="48" spans="2:12" ht="33.75" x14ac:dyDescent="0.2">
      <c r="B48" s="54" t="s">
        <v>18</v>
      </c>
      <c r="C48" s="75" t="s">
        <v>275</v>
      </c>
      <c r="D48" s="79" t="s">
        <v>379</v>
      </c>
      <c r="E48" s="75" t="s">
        <v>303</v>
      </c>
      <c r="F48" s="71">
        <v>0</v>
      </c>
      <c r="G48" s="71">
        <v>0</v>
      </c>
      <c r="H48" s="71">
        <f t="shared" si="2"/>
        <v>0</v>
      </c>
      <c r="I48" s="72" t="e">
        <f t="shared" si="1"/>
        <v>#DIV/0!</v>
      </c>
      <c r="J48" s="77"/>
      <c r="K48" s="75" t="s">
        <v>372</v>
      </c>
      <c r="L48" s="75"/>
    </row>
    <row r="49" spans="2:12" ht="41.25" customHeight="1" x14ac:dyDescent="0.2">
      <c r="B49" s="54" t="s">
        <v>20</v>
      </c>
      <c r="C49" s="75" t="s">
        <v>276</v>
      </c>
      <c r="D49" s="79" t="s">
        <v>379</v>
      </c>
      <c r="E49" s="75" t="s">
        <v>304</v>
      </c>
      <c r="F49" s="71">
        <v>0</v>
      </c>
      <c r="G49" s="71">
        <v>0</v>
      </c>
      <c r="H49" s="71">
        <f t="shared" si="2"/>
        <v>0</v>
      </c>
      <c r="I49" s="72" t="e">
        <f t="shared" si="1"/>
        <v>#DIV/0!</v>
      </c>
      <c r="J49" s="77"/>
      <c r="K49" s="75" t="s">
        <v>373</v>
      </c>
      <c r="L49" s="75"/>
    </row>
    <row r="50" spans="2:12" ht="63" customHeight="1" x14ac:dyDescent="0.2">
      <c r="B50" s="54" t="s">
        <v>219</v>
      </c>
      <c r="C50" s="75" t="s">
        <v>270</v>
      </c>
      <c r="D50" s="79" t="s">
        <v>379</v>
      </c>
      <c r="E50" s="75" t="s">
        <v>305</v>
      </c>
      <c r="F50" s="71">
        <v>0</v>
      </c>
      <c r="G50" s="71">
        <v>0</v>
      </c>
      <c r="H50" s="71">
        <f t="shared" si="2"/>
        <v>0</v>
      </c>
      <c r="I50" s="72" t="e">
        <f t="shared" si="1"/>
        <v>#DIV/0!</v>
      </c>
      <c r="J50" s="77"/>
      <c r="K50" s="75" t="s">
        <v>372</v>
      </c>
      <c r="L50" s="75"/>
    </row>
    <row r="51" spans="2:12" ht="41.25" customHeight="1" x14ac:dyDescent="0.2">
      <c r="B51" s="54" t="s">
        <v>243</v>
      </c>
      <c r="C51" s="75" t="s">
        <v>245</v>
      </c>
      <c r="D51" s="79" t="s">
        <v>379</v>
      </c>
      <c r="E51" s="75" t="s">
        <v>306</v>
      </c>
      <c r="F51" s="71">
        <v>0</v>
      </c>
      <c r="G51" s="71">
        <v>0</v>
      </c>
      <c r="H51" s="71">
        <f t="shared" si="2"/>
        <v>0</v>
      </c>
      <c r="I51" s="72" t="e">
        <f t="shared" si="1"/>
        <v>#DIV/0!</v>
      </c>
      <c r="J51" s="77"/>
      <c r="K51" s="75" t="s">
        <v>372</v>
      </c>
      <c r="L51" s="75"/>
    </row>
    <row r="52" spans="2:12" ht="19.5" customHeight="1" x14ac:dyDescent="0.2">
      <c r="B52" s="54" t="s">
        <v>23</v>
      </c>
      <c r="C52" s="75" t="s">
        <v>24</v>
      </c>
      <c r="D52" s="79" t="s">
        <v>379</v>
      </c>
      <c r="E52" s="75" t="s">
        <v>307</v>
      </c>
      <c r="F52" s="71">
        <v>0</v>
      </c>
      <c r="G52" s="71">
        <v>0</v>
      </c>
      <c r="H52" s="71">
        <f t="shared" si="2"/>
        <v>0</v>
      </c>
      <c r="I52" s="72" t="e">
        <f t="shared" si="1"/>
        <v>#DIV/0!</v>
      </c>
      <c r="J52" s="77"/>
      <c r="K52" s="75" t="s">
        <v>372</v>
      </c>
      <c r="L52" s="75"/>
    </row>
    <row r="53" spans="2:12" ht="19.5" customHeight="1" x14ac:dyDescent="0.2">
      <c r="B53" s="50">
        <v>2</v>
      </c>
      <c r="C53" s="74" t="s">
        <v>114</v>
      </c>
      <c r="D53" s="83"/>
      <c r="E53" s="74"/>
      <c r="F53" s="51">
        <f>SUM(F54:F65)</f>
        <v>0</v>
      </c>
      <c r="G53" s="51">
        <f>SUM(G54:G65)</f>
        <v>0</v>
      </c>
      <c r="H53" s="51">
        <f>SUM(H54:H65)</f>
        <v>0</v>
      </c>
      <c r="I53" s="52" t="e">
        <f t="shared" si="1"/>
        <v>#DIV/0!</v>
      </c>
      <c r="J53" s="67"/>
      <c r="K53" s="74"/>
      <c r="L53" s="74"/>
    </row>
    <row r="54" spans="2:12" ht="64.5" customHeight="1" x14ac:dyDescent="0.2">
      <c r="B54" s="54" t="s">
        <v>28</v>
      </c>
      <c r="C54" s="75" t="s">
        <v>29</v>
      </c>
      <c r="D54" s="79" t="s">
        <v>379</v>
      </c>
      <c r="E54" s="75" t="s">
        <v>308</v>
      </c>
      <c r="F54" s="71">
        <v>0</v>
      </c>
      <c r="G54" s="71">
        <v>0</v>
      </c>
      <c r="H54" s="71">
        <f t="shared" ref="H54:H68" si="3">+F54-G54</f>
        <v>0</v>
      </c>
      <c r="I54" s="72" t="e">
        <f t="shared" si="1"/>
        <v>#DIV/0!</v>
      </c>
      <c r="J54" s="77"/>
      <c r="K54" s="75" t="s">
        <v>359</v>
      </c>
      <c r="L54" s="75"/>
    </row>
    <row r="55" spans="2:12" ht="42" customHeight="1" x14ac:dyDescent="0.2">
      <c r="B55" s="54" t="s">
        <v>30</v>
      </c>
      <c r="C55" s="75" t="s">
        <v>31</v>
      </c>
      <c r="D55" s="79" t="s">
        <v>379</v>
      </c>
      <c r="E55" s="75" t="s">
        <v>309</v>
      </c>
      <c r="F55" s="71">
        <v>0</v>
      </c>
      <c r="G55" s="71">
        <v>0</v>
      </c>
      <c r="H55" s="71">
        <f t="shared" si="3"/>
        <v>0</v>
      </c>
      <c r="I55" s="72" t="e">
        <f t="shared" si="1"/>
        <v>#DIV/0!</v>
      </c>
      <c r="J55" s="77"/>
      <c r="K55" s="75" t="s">
        <v>340</v>
      </c>
      <c r="L55" s="75"/>
    </row>
    <row r="56" spans="2:12" ht="54.75" customHeight="1" x14ac:dyDescent="0.2">
      <c r="B56" s="54" t="s">
        <v>32</v>
      </c>
      <c r="C56" s="75" t="s">
        <v>33</v>
      </c>
      <c r="D56" s="79" t="s">
        <v>379</v>
      </c>
      <c r="E56" s="75" t="s">
        <v>310</v>
      </c>
      <c r="F56" s="71">
        <v>0</v>
      </c>
      <c r="G56" s="71">
        <v>0</v>
      </c>
      <c r="H56" s="71">
        <f t="shared" si="3"/>
        <v>0</v>
      </c>
      <c r="I56" s="72" t="e">
        <f t="shared" si="1"/>
        <v>#DIV/0!</v>
      </c>
      <c r="J56" s="77"/>
      <c r="K56" s="75" t="s">
        <v>374</v>
      </c>
      <c r="L56" s="75"/>
    </row>
    <row r="57" spans="2:12" ht="53.25" customHeight="1" x14ac:dyDescent="0.2">
      <c r="B57" s="54" t="s">
        <v>35</v>
      </c>
      <c r="C57" s="75" t="s">
        <v>36</v>
      </c>
      <c r="D57" s="79" t="s">
        <v>379</v>
      </c>
      <c r="E57" s="75" t="s">
        <v>311</v>
      </c>
      <c r="F57" s="71">
        <v>0</v>
      </c>
      <c r="G57" s="71">
        <v>0</v>
      </c>
      <c r="H57" s="71">
        <f t="shared" si="3"/>
        <v>0</v>
      </c>
      <c r="I57" s="72" t="e">
        <f t="shared" si="1"/>
        <v>#DIV/0!</v>
      </c>
      <c r="J57" s="77"/>
      <c r="K57" s="75" t="s">
        <v>341</v>
      </c>
      <c r="L57" s="75"/>
    </row>
    <row r="58" spans="2:12" ht="53.25" customHeight="1" x14ac:dyDescent="0.2">
      <c r="B58" s="68" t="s">
        <v>44</v>
      </c>
      <c r="C58" s="76" t="s">
        <v>45</v>
      </c>
      <c r="D58" s="79" t="s">
        <v>379</v>
      </c>
      <c r="E58" s="76" t="s">
        <v>358</v>
      </c>
      <c r="F58" s="69">
        <v>0</v>
      </c>
      <c r="G58" s="69">
        <v>0</v>
      </c>
      <c r="H58" s="69">
        <f t="shared" si="3"/>
        <v>0</v>
      </c>
      <c r="I58" s="70" t="e">
        <f t="shared" si="1"/>
        <v>#DIV/0!</v>
      </c>
      <c r="J58" s="78"/>
      <c r="K58" s="76"/>
      <c r="L58" s="76"/>
    </row>
    <row r="59" spans="2:12" ht="77.25" customHeight="1" x14ac:dyDescent="0.2">
      <c r="B59" s="54" t="s">
        <v>49</v>
      </c>
      <c r="C59" s="75" t="s">
        <v>50</v>
      </c>
      <c r="D59" s="79" t="s">
        <v>379</v>
      </c>
      <c r="E59" s="75" t="s">
        <v>312</v>
      </c>
      <c r="F59" s="71">
        <v>0</v>
      </c>
      <c r="G59" s="71">
        <v>0</v>
      </c>
      <c r="H59" s="71">
        <f t="shared" si="3"/>
        <v>0</v>
      </c>
      <c r="I59" s="72" t="e">
        <f t="shared" si="1"/>
        <v>#DIV/0!</v>
      </c>
      <c r="J59" s="77"/>
      <c r="K59" s="75" t="s">
        <v>375</v>
      </c>
      <c r="L59" s="75"/>
    </row>
    <row r="60" spans="2:12" ht="41.25" customHeight="1" x14ac:dyDescent="0.2">
      <c r="B60" s="54" t="s">
        <v>51</v>
      </c>
      <c r="C60" s="75" t="s">
        <v>52</v>
      </c>
      <c r="D60" s="79" t="s">
        <v>379</v>
      </c>
      <c r="E60" s="75" t="s">
        <v>313</v>
      </c>
      <c r="F60" s="71">
        <v>0</v>
      </c>
      <c r="G60" s="71">
        <v>0</v>
      </c>
      <c r="H60" s="71">
        <f t="shared" si="3"/>
        <v>0</v>
      </c>
      <c r="I60" s="72" t="e">
        <f t="shared" si="1"/>
        <v>#DIV/0!</v>
      </c>
      <c r="J60" s="77"/>
      <c r="K60" s="75" t="s">
        <v>375</v>
      </c>
      <c r="L60" s="75"/>
    </row>
    <row r="61" spans="2:12" ht="33.75" x14ac:dyDescent="0.2">
      <c r="B61" s="54" t="s">
        <v>54</v>
      </c>
      <c r="C61" s="75" t="s">
        <v>272</v>
      </c>
      <c r="D61" s="79" t="s">
        <v>379</v>
      </c>
      <c r="E61" s="75" t="s">
        <v>314</v>
      </c>
      <c r="F61" s="71">
        <v>0</v>
      </c>
      <c r="G61" s="71">
        <v>0</v>
      </c>
      <c r="H61" s="71">
        <f t="shared" si="3"/>
        <v>0</v>
      </c>
      <c r="I61" s="72" t="e">
        <f t="shared" si="1"/>
        <v>#DIV/0!</v>
      </c>
      <c r="J61" s="77"/>
      <c r="K61" s="75" t="s">
        <v>376</v>
      </c>
      <c r="L61" s="75"/>
    </row>
    <row r="62" spans="2:12" ht="45" customHeight="1" x14ac:dyDescent="0.2">
      <c r="B62" s="54" t="s">
        <v>246</v>
      </c>
      <c r="C62" s="75" t="s">
        <v>273</v>
      </c>
      <c r="D62" s="79" t="s">
        <v>379</v>
      </c>
      <c r="E62" s="75" t="s">
        <v>315</v>
      </c>
      <c r="F62" s="71">
        <v>0</v>
      </c>
      <c r="G62" s="71">
        <v>0</v>
      </c>
      <c r="H62" s="71">
        <f t="shared" si="3"/>
        <v>0</v>
      </c>
      <c r="I62" s="72" t="e">
        <f t="shared" si="1"/>
        <v>#DIV/0!</v>
      </c>
      <c r="J62" s="77"/>
      <c r="K62" s="75" t="s">
        <v>343</v>
      </c>
      <c r="L62" s="75"/>
    </row>
    <row r="63" spans="2:12" ht="64.5" customHeight="1" x14ac:dyDescent="0.2">
      <c r="B63" s="54" t="s">
        <v>56</v>
      </c>
      <c r="C63" s="75" t="s">
        <v>57</v>
      </c>
      <c r="D63" s="79" t="s">
        <v>379</v>
      </c>
      <c r="E63" s="75" t="s">
        <v>316</v>
      </c>
      <c r="F63" s="71">
        <v>0</v>
      </c>
      <c r="G63" s="71">
        <v>0</v>
      </c>
      <c r="H63" s="71">
        <f t="shared" si="3"/>
        <v>0</v>
      </c>
      <c r="I63" s="72" t="e">
        <f t="shared" si="1"/>
        <v>#DIV/0!</v>
      </c>
      <c r="J63" s="77"/>
      <c r="K63" s="75" t="s">
        <v>342</v>
      </c>
      <c r="L63" s="75"/>
    </row>
    <row r="64" spans="2:12" ht="42" customHeight="1" x14ac:dyDescent="0.2">
      <c r="B64" s="54" t="s">
        <v>61</v>
      </c>
      <c r="C64" s="75" t="s">
        <v>62</v>
      </c>
      <c r="D64" s="79" t="s">
        <v>379</v>
      </c>
      <c r="E64" s="75" t="s">
        <v>317</v>
      </c>
      <c r="F64" s="71">
        <v>0</v>
      </c>
      <c r="G64" s="71">
        <v>0</v>
      </c>
      <c r="H64" s="71">
        <f t="shared" si="3"/>
        <v>0</v>
      </c>
      <c r="I64" s="72" t="e">
        <f t="shared" si="1"/>
        <v>#DIV/0!</v>
      </c>
      <c r="J64" s="77"/>
      <c r="K64" s="75" t="s">
        <v>344</v>
      </c>
      <c r="L64" s="75"/>
    </row>
    <row r="65" spans="2:12" ht="52.5" customHeight="1" x14ac:dyDescent="0.2">
      <c r="B65" s="54" t="s">
        <v>63</v>
      </c>
      <c r="C65" s="75" t="s">
        <v>274</v>
      </c>
      <c r="D65" s="79" t="s">
        <v>379</v>
      </c>
      <c r="E65" s="75" t="s">
        <v>318</v>
      </c>
      <c r="F65" s="71">
        <v>0</v>
      </c>
      <c r="G65" s="71">
        <v>0</v>
      </c>
      <c r="H65" s="71">
        <f t="shared" si="3"/>
        <v>0</v>
      </c>
      <c r="I65" s="72" t="e">
        <f t="shared" si="1"/>
        <v>#DIV/0!</v>
      </c>
      <c r="J65" s="77"/>
      <c r="K65" s="75" t="s">
        <v>377</v>
      </c>
      <c r="L65" s="75"/>
    </row>
    <row r="66" spans="2:12" ht="63" customHeight="1" x14ac:dyDescent="0.2">
      <c r="B66" s="54" t="s">
        <v>228</v>
      </c>
      <c r="C66" s="75" t="s">
        <v>229</v>
      </c>
      <c r="D66" s="79" t="s">
        <v>379</v>
      </c>
      <c r="E66" s="75" t="s">
        <v>319</v>
      </c>
      <c r="F66" s="71">
        <v>0</v>
      </c>
      <c r="G66" s="71">
        <v>0</v>
      </c>
      <c r="H66" s="71">
        <f t="shared" si="3"/>
        <v>0</v>
      </c>
      <c r="I66" s="72" t="e">
        <f t="shared" si="1"/>
        <v>#DIV/0!</v>
      </c>
      <c r="J66" s="77"/>
      <c r="K66" s="75" t="s">
        <v>343</v>
      </c>
      <c r="L66" s="75"/>
    </row>
    <row r="67" spans="2:12" ht="50.25" customHeight="1" x14ac:dyDescent="0.2">
      <c r="B67" s="54" t="s">
        <v>65</v>
      </c>
      <c r="C67" s="75" t="s">
        <v>66</v>
      </c>
      <c r="D67" s="79" t="s">
        <v>379</v>
      </c>
      <c r="E67" s="75" t="s">
        <v>320</v>
      </c>
      <c r="F67" s="71">
        <v>0</v>
      </c>
      <c r="G67" s="71">
        <v>0</v>
      </c>
      <c r="H67" s="71">
        <f t="shared" si="3"/>
        <v>0</v>
      </c>
      <c r="I67" s="72" t="e">
        <f t="shared" si="1"/>
        <v>#DIV/0!</v>
      </c>
      <c r="J67" s="77"/>
      <c r="K67" s="75" t="s">
        <v>377</v>
      </c>
      <c r="L67" s="75"/>
    </row>
    <row r="68" spans="2:12" ht="22.5" x14ac:dyDescent="0.2">
      <c r="B68" s="54" t="s">
        <v>67</v>
      </c>
      <c r="C68" s="75" t="s">
        <v>68</v>
      </c>
      <c r="D68" s="79" t="s">
        <v>379</v>
      </c>
      <c r="E68" s="75" t="s">
        <v>321</v>
      </c>
      <c r="F68" s="71">
        <v>0</v>
      </c>
      <c r="G68" s="71">
        <v>0</v>
      </c>
      <c r="H68" s="71">
        <f t="shared" si="3"/>
        <v>0</v>
      </c>
      <c r="I68" s="72" t="e">
        <f t="shared" si="1"/>
        <v>#DIV/0!</v>
      </c>
      <c r="J68" s="77"/>
      <c r="K68" s="75"/>
      <c r="L68" s="75"/>
    </row>
    <row r="69" spans="2:12" ht="19.5" customHeight="1" x14ac:dyDescent="0.2">
      <c r="B69" s="50" t="s">
        <v>120</v>
      </c>
      <c r="C69" s="74" t="s">
        <v>107</v>
      </c>
      <c r="D69" s="83"/>
      <c r="E69" s="55"/>
      <c r="F69" s="51">
        <f>SUM(F72:F72)</f>
        <v>0</v>
      </c>
      <c r="G69" s="51">
        <f>SUM(G72:G72)</f>
        <v>0</v>
      </c>
      <c r="H69" s="51">
        <f>SUM(H72:H72)</f>
        <v>0</v>
      </c>
      <c r="I69" s="52" t="e">
        <f t="shared" si="1"/>
        <v>#DIV/0!</v>
      </c>
      <c r="J69" s="67"/>
      <c r="K69" s="55"/>
      <c r="L69" s="55"/>
    </row>
    <row r="70" spans="2:12" ht="29.25" customHeight="1" x14ac:dyDescent="0.2">
      <c r="B70" s="54" t="s">
        <v>71</v>
      </c>
      <c r="C70" s="75" t="s">
        <v>322</v>
      </c>
      <c r="D70" s="79" t="s">
        <v>379</v>
      </c>
      <c r="E70" s="75" t="s">
        <v>323</v>
      </c>
      <c r="F70" s="71">
        <v>0</v>
      </c>
      <c r="G70" s="71">
        <v>0</v>
      </c>
      <c r="H70" s="71">
        <f t="shared" ref="H70:H72" si="4">+F70-G70</f>
        <v>0</v>
      </c>
      <c r="I70" s="72" t="e">
        <f t="shared" si="1"/>
        <v>#DIV/0!</v>
      </c>
      <c r="J70" s="77"/>
      <c r="K70" s="75" t="s">
        <v>345</v>
      </c>
      <c r="L70" s="75"/>
    </row>
    <row r="71" spans="2:12" ht="45" x14ac:dyDescent="0.2">
      <c r="B71" s="68" t="s">
        <v>73</v>
      </c>
      <c r="C71" s="75" t="s">
        <v>362</v>
      </c>
      <c r="D71" s="79" t="s">
        <v>379</v>
      </c>
      <c r="E71" s="75" t="s">
        <v>363</v>
      </c>
      <c r="F71" s="71">
        <v>0</v>
      </c>
      <c r="G71" s="71">
        <v>0</v>
      </c>
      <c r="H71" s="71">
        <f t="shared" si="4"/>
        <v>0</v>
      </c>
      <c r="I71" s="72" t="e">
        <f t="shared" si="1"/>
        <v>#DIV/0!</v>
      </c>
      <c r="J71" s="75" t="s">
        <v>364</v>
      </c>
      <c r="K71" s="75" t="s">
        <v>345</v>
      </c>
      <c r="L71" s="75"/>
    </row>
    <row r="72" spans="2:12" ht="39" customHeight="1" x14ac:dyDescent="0.2">
      <c r="B72" s="54" t="s">
        <v>254</v>
      </c>
      <c r="C72" s="75" t="s">
        <v>255</v>
      </c>
      <c r="D72" s="79" t="s">
        <v>379</v>
      </c>
      <c r="E72" s="75" t="s">
        <v>324</v>
      </c>
      <c r="F72" s="71">
        <v>0</v>
      </c>
      <c r="G72" s="71">
        <v>0</v>
      </c>
      <c r="H72" s="71">
        <f t="shared" si="4"/>
        <v>0</v>
      </c>
      <c r="I72" s="72" t="e">
        <f t="shared" si="1"/>
        <v>#DIV/0!</v>
      </c>
      <c r="J72" s="77"/>
      <c r="K72" s="75" t="s">
        <v>350</v>
      </c>
      <c r="L72" s="75"/>
    </row>
    <row r="73" spans="2:12" ht="19.5" customHeight="1" x14ac:dyDescent="0.2">
      <c r="B73" s="50">
        <v>6</v>
      </c>
      <c r="C73" s="74" t="s">
        <v>115</v>
      </c>
      <c r="D73" s="83"/>
      <c r="E73" s="74"/>
      <c r="F73" s="51">
        <f>SUM(F74:F79)</f>
        <v>0</v>
      </c>
      <c r="G73" s="51">
        <f>SUM(G74:G79)</f>
        <v>0</v>
      </c>
      <c r="H73" s="51">
        <f>SUM(H74:H79)</f>
        <v>0</v>
      </c>
      <c r="I73" s="52" t="e">
        <f t="shared" ref="I73:I79" si="5">+F73/G73-1</f>
        <v>#DIV/0!</v>
      </c>
      <c r="J73" s="67"/>
      <c r="K73" s="74"/>
      <c r="L73" s="74"/>
    </row>
    <row r="74" spans="2:12" ht="43.5" customHeight="1" x14ac:dyDescent="0.2">
      <c r="B74" s="54" t="s">
        <v>87</v>
      </c>
      <c r="C74" s="75" t="s">
        <v>102</v>
      </c>
      <c r="D74" s="79" t="s">
        <v>379</v>
      </c>
      <c r="E74" s="75" t="s">
        <v>325</v>
      </c>
      <c r="F74" s="71">
        <v>0</v>
      </c>
      <c r="G74" s="71">
        <v>0</v>
      </c>
      <c r="H74" s="71">
        <f t="shared" ref="H74:H79" si="6">+F74-G74</f>
        <v>0</v>
      </c>
      <c r="I74" s="72" t="e">
        <f t="shared" si="5"/>
        <v>#DIV/0!</v>
      </c>
      <c r="J74" s="77"/>
      <c r="K74" s="75" t="s">
        <v>346</v>
      </c>
      <c r="L74" s="75"/>
    </row>
    <row r="75" spans="2:12" ht="63" customHeight="1" x14ac:dyDescent="0.2">
      <c r="B75" s="54" t="s">
        <v>258</v>
      </c>
      <c r="C75" s="75" t="s">
        <v>259</v>
      </c>
      <c r="D75" s="79" t="s">
        <v>379</v>
      </c>
      <c r="E75" s="75" t="s">
        <v>326</v>
      </c>
      <c r="F75" s="71">
        <v>0</v>
      </c>
      <c r="G75" s="71">
        <v>0</v>
      </c>
      <c r="H75" s="71">
        <f t="shared" si="6"/>
        <v>0</v>
      </c>
      <c r="I75" s="72" t="e">
        <f t="shared" si="5"/>
        <v>#DIV/0!</v>
      </c>
      <c r="J75" s="77"/>
      <c r="K75" s="75" t="s">
        <v>351</v>
      </c>
      <c r="L75" s="75"/>
    </row>
    <row r="76" spans="2:12" ht="51.75" customHeight="1" x14ac:dyDescent="0.2">
      <c r="B76" s="54" t="s">
        <v>91</v>
      </c>
      <c r="C76" s="75" t="s">
        <v>116</v>
      </c>
      <c r="D76" s="79" t="s">
        <v>379</v>
      </c>
      <c r="E76" s="75" t="s">
        <v>327</v>
      </c>
      <c r="F76" s="71">
        <v>0</v>
      </c>
      <c r="G76" s="71">
        <v>0</v>
      </c>
      <c r="H76" s="71">
        <f t="shared" si="6"/>
        <v>0</v>
      </c>
      <c r="I76" s="72" t="e">
        <f t="shared" si="5"/>
        <v>#DIV/0!</v>
      </c>
      <c r="J76" s="77"/>
      <c r="K76" s="75" t="s">
        <v>347</v>
      </c>
      <c r="L76" s="75"/>
    </row>
    <row r="77" spans="2:12" ht="22.5" x14ac:dyDescent="0.2">
      <c r="B77" s="54" t="s">
        <v>93</v>
      </c>
      <c r="C77" s="75" t="s">
        <v>123</v>
      </c>
      <c r="D77" s="79" t="s">
        <v>379</v>
      </c>
      <c r="E77" s="75" t="s">
        <v>328</v>
      </c>
      <c r="F77" s="71">
        <v>0</v>
      </c>
      <c r="G77" s="71">
        <v>0</v>
      </c>
      <c r="H77" s="71">
        <f t="shared" si="6"/>
        <v>0</v>
      </c>
      <c r="I77" s="72" t="e">
        <f t="shared" si="5"/>
        <v>#DIV/0!</v>
      </c>
      <c r="J77" s="77"/>
      <c r="K77" s="75" t="s">
        <v>355</v>
      </c>
      <c r="L77" s="75"/>
    </row>
    <row r="78" spans="2:12" ht="78.75" customHeight="1" x14ac:dyDescent="0.2">
      <c r="B78" s="54" t="s">
        <v>233</v>
      </c>
      <c r="C78" s="75" t="s">
        <v>234</v>
      </c>
      <c r="D78" s="79" t="s">
        <v>379</v>
      </c>
      <c r="E78" s="75" t="s">
        <v>329</v>
      </c>
      <c r="F78" s="71">
        <v>0</v>
      </c>
      <c r="G78" s="71">
        <v>0</v>
      </c>
      <c r="H78" s="71">
        <f t="shared" si="6"/>
        <v>0</v>
      </c>
      <c r="I78" s="72" t="e">
        <f t="shared" si="5"/>
        <v>#DIV/0!</v>
      </c>
      <c r="J78" s="77"/>
      <c r="K78" s="75" t="s">
        <v>352</v>
      </c>
      <c r="L78" s="75"/>
    </row>
    <row r="79" spans="2:12" ht="57" customHeight="1" x14ac:dyDescent="0.2">
      <c r="B79" s="54" t="s">
        <v>271</v>
      </c>
      <c r="C79" s="75" t="s">
        <v>124</v>
      </c>
      <c r="D79" s="79" t="s">
        <v>379</v>
      </c>
      <c r="E79" s="75" t="s">
        <v>330</v>
      </c>
      <c r="F79" s="71">
        <v>0</v>
      </c>
      <c r="G79" s="71">
        <v>0</v>
      </c>
      <c r="H79" s="71">
        <f t="shared" si="6"/>
        <v>0</v>
      </c>
      <c r="I79" s="72" t="e">
        <f t="shared" si="5"/>
        <v>#DIV/0!</v>
      </c>
      <c r="J79" s="77"/>
      <c r="K79" s="75" t="s">
        <v>353</v>
      </c>
      <c r="L79" s="75"/>
    </row>
    <row r="81" spans="3:9" x14ac:dyDescent="0.2">
      <c r="C81" s="65" t="s">
        <v>332</v>
      </c>
      <c r="D81" s="65"/>
    </row>
    <row r="82" spans="3:9" ht="25.5" x14ac:dyDescent="0.2">
      <c r="C82" s="65" t="s">
        <v>333</v>
      </c>
      <c r="D82" s="65"/>
      <c r="F82" s="14"/>
      <c r="G82" s="14"/>
      <c r="H82" s="14"/>
      <c r="I82" s="15"/>
    </row>
    <row r="83" spans="3:9" x14ac:dyDescent="0.2">
      <c r="F83" s="16"/>
      <c r="G83" s="16"/>
      <c r="H83" s="16"/>
      <c r="I83" s="17"/>
    </row>
    <row r="85" spans="3:9" x14ac:dyDescent="0.2">
      <c r="F85" s="16"/>
      <c r="G85" s="16"/>
      <c r="H85" s="16"/>
    </row>
    <row r="87" spans="3:9" x14ac:dyDescent="0.2">
      <c r="F87" s="16"/>
      <c r="G87" s="16"/>
      <c r="H87" s="16"/>
      <c r="I87" s="17"/>
    </row>
    <row r="89" spans="3:9" x14ac:dyDescent="0.2">
      <c r="I89" s="18"/>
    </row>
    <row r="90" spans="3:9" x14ac:dyDescent="0.2">
      <c r="F90" s="14"/>
      <c r="G90" s="14"/>
      <c r="H90" s="14"/>
      <c r="I90" s="15"/>
    </row>
  </sheetData>
  <autoFilter ref="B6:L79"/>
  <mergeCells count="3">
    <mergeCell ref="B2:I2"/>
    <mergeCell ref="B3:I3"/>
    <mergeCell ref="B4:I4"/>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ublicaciones" ma:contentTypeID="0x010100C1BE8F4CE8CB2A478C59280E0A0F46A8003B16410B4911AE499F450FC4955F152A" ma:contentTypeVersion="6" ma:contentTypeDescription="" ma:contentTypeScope="" ma:versionID="e7d7c147142c01d9746126f5bc5a835b">
  <xsd:schema xmlns:xsd="http://www.w3.org/2001/XMLSchema" xmlns:xs="http://www.w3.org/2001/XMLSchema" xmlns:p="http://schemas.microsoft.com/office/2006/metadata/properties" xmlns:ns2="b9fc4df0-8f56-46e7-b005-54afe0044df7" xmlns:ns3="211c70d9-4193-46ac-bcce-06c2a86648e5" targetNamespace="http://schemas.microsoft.com/office/2006/metadata/properties" ma:root="true" ma:fieldsID="31cad28d8032b1f376e98bb48a52d7e6" ns2:_="" ns3:_="">
    <xsd:import namespace="b9fc4df0-8f56-46e7-b005-54afe0044df7"/>
    <xsd:import namespace="211c70d9-4193-46ac-bcce-06c2a86648e5"/>
    <xsd:element name="properties">
      <xsd:complexType>
        <xsd:sequence>
          <xsd:element name="documentManagement">
            <xsd:complexType>
              <xsd:all>
                <xsd:element ref="ns2:FechaPublicacionDocumento" minOccurs="0"/>
                <xsd:element ref="ns3:SharedWithUsers" minOccurs="0"/>
                <xsd:element ref="ns2:ContenidoMultilineaHTML"/>
                <xsd:element ref="ns2:TipoConten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FechaPublicacionDocumento" ma:index="8" nillable="true" ma:displayName="FechaPublicacionDocumento" ma:description="" ma:format="DateOnly" ma:internalName="FechaPublicacionDocumento">
      <xsd:simpleType>
        <xsd:restriction base="dms:DateTime"/>
      </xsd:simpleType>
    </xsd:element>
    <xsd:element name="ContenidoMultilineaHTML" ma:index="10" ma:displayName="ContenidoMultilineaHTML" ma:description="" ma:internalName="ContenidoMultilineaHTML">
      <xsd:simpleType>
        <xsd:restriction base="dms:Unknown"/>
      </xsd:simpleType>
    </xsd:element>
    <xsd:element name="TipoContenido" ma:index="11" nillable="true" ma:displayName="TipoContenido" ma:list="{ec55f565-d8ce-4d28-9f5f-877c6e6feccc}" ma:internalName="TipoContenido" ma:showField="Title" ma:web="b9fc4df0-8f56-46e7-b005-54afe0044df7">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211c70d9-4193-46ac-bcce-06c2a86648e5"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FechaPublicacionDocumento xmlns="b9fc4df0-8f56-46e7-b005-54afe0044df7">2020-08-20T06:00:00+00:00</FechaPublicacionDocumento>
    <TipoContenido xmlns="b9fc4df0-8f56-46e7-b005-54afe0044df7">5</TipoContenido>
    <ContenidoMultilineaHTML xmlns="b9fc4df0-8f56-46e7-b005-54afe0044df7">&lt;p&gt;​Matriz de observaciones - Consulta Presupuesto SUGESE a Supervisados 2021&lt;/p&gt;</ContenidoMultilineaHTML>
  </documentManagement>
</p:properties>
</file>

<file path=customXml/itemProps1.xml><?xml version="1.0" encoding="utf-8"?>
<ds:datastoreItem xmlns:ds="http://schemas.openxmlformats.org/officeDocument/2006/customXml" ds:itemID="{67C86BCD-9191-4937-AC52-30F6B479457A}"/>
</file>

<file path=customXml/itemProps2.xml><?xml version="1.0" encoding="utf-8"?>
<ds:datastoreItem xmlns:ds="http://schemas.openxmlformats.org/officeDocument/2006/customXml" ds:itemID="{7C9AE840-4350-4558-B280-B340CE3ADFC1}"/>
</file>

<file path=customXml/itemProps3.xml><?xml version="1.0" encoding="utf-8"?>
<ds:datastoreItem xmlns:ds="http://schemas.openxmlformats.org/officeDocument/2006/customXml" ds:itemID="{11ED5735-924B-4076-852E-C6D3CFA38D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Presupuesto Detallado)</vt:lpstr>
      <vt:lpstr>Observaciones recibidas</vt:lpstr>
      <vt:lpstr>Principales Rubros BCCR</vt:lpstr>
      <vt:lpstr>'Observaciones recibidas'!Área_de_impresión</vt:lpstr>
      <vt:lpstr>'Presupuesto Detallado)'!Área_de_impresión</vt:lpstr>
      <vt:lpstr>'Principales Rubros BCCR'!Área_de_impresión</vt:lpstr>
      <vt:lpstr>'Observaciones recibidas'!Títulos_a_imprimir</vt:lpstr>
      <vt:lpstr>'Presupuesto Detallado)'!Títulos_a_imprimir</vt:lpstr>
      <vt:lpstr>'Principales Rubros BCCR'!Títulos_a_imprimir</vt:lpstr>
    </vt:vector>
  </TitlesOfParts>
  <Company>SUGEF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observaciones - Consulta Presupuesto SUGESE a Supervisados 2021</dc:title>
  <dc:creator>Alexander Arriola</dc:creator>
  <cp:lastModifiedBy>SOLANO LOPEZ WILBERTH FRANCISCO</cp:lastModifiedBy>
  <cp:lastPrinted>2019-07-29T22:31:02Z</cp:lastPrinted>
  <dcterms:created xsi:type="dcterms:W3CDTF">2002-08-01T17:03:10Z</dcterms:created>
  <dcterms:modified xsi:type="dcterms:W3CDTF">2020-08-20T17:53:52Z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0x010100C1BE8F4CE8CB2A478C59280E0A0F46A8003B16410B4911AE499F450FC4955F152A</vt:lpwstr>
  </property>
</Properties>
</file>