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bccr.sharepoint.com/sites/Sugese_nya/InformacionEstadstica/"/>
    </mc:Choice>
  </mc:AlternateContent>
  <xr:revisionPtr revIDLastSave="29" documentId="13_ncr:1_{51AB37CC-D79D-45B9-B48F-86EABE59DA03}" xr6:coauthVersionLast="47" xr6:coauthVersionMax="47" xr10:uidLastSave="{47368E8F-7368-44DF-B9EE-458BC680DEC1}"/>
  <bookViews>
    <workbookView xWindow="-24120" yWindow="3795" windowWidth="24240" windowHeight="13020" xr2:uid="{00000000-000D-0000-FFFF-FFFF00000000}"/>
  </bookViews>
  <sheets>
    <sheet name="Curva Colones" sheetId="37" r:id="rId1"/>
    <sheet name="Tasa Dólares" sheetId="40" r:id="rId2"/>
    <sheet name="VeR" sheetId="41" r:id="rId3"/>
    <sheet name="Histórico" sheetId="3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0" l="1"/>
  <c r="H11" i="40"/>
  <c r="H10" i="40"/>
  <c r="H9" i="40"/>
  <c r="AB42" i="39"/>
  <c r="AB41" i="39"/>
  <c r="AB40" i="39"/>
  <c r="AB39" i="39"/>
  <c r="AB38" i="39"/>
  <c r="AB37" i="39"/>
  <c r="AB36" i="39"/>
  <c r="AB35" i="39"/>
  <c r="AB34" i="39"/>
  <c r="AB33" i="39"/>
  <c r="AB32" i="39"/>
  <c r="AB31" i="39"/>
  <c r="AB30" i="39"/>
  <c r="AB29" i="39"/>
  <c r="AB28" i="39"/>
  <c r="AB27" i="39"/>
  <c r="AB26" i="39"/>
  <c r="AB25" i="39"/>
  <c r="AB24" i="39"/>
  <c r="AB23" i="39"/>
  <c r="AB22" i="39"/>
  <c r="AB21" i="39"/>
  <c r="AB20" i="39"/>
  <c r="AB19" i="39"/>
  <c r="AB18" i="39"/>
  <c r="AB17" i="39"/>
  <c r="AB16" i="39"/>
  <c r="AB15" i="39"/>
  <c r="AB14" i="39"/>
  <c r="AB13" i="39"/>
  <c r="AB12" i="39"/>
  <c r="H12" i="39"/>
  <c r="AB11" i="39"/>
  <c r="H11" i="39"/>
  <c r="AB10" i="39"/>
  <c r="T10" i="39"/>
  <c r="AB9" i="39"/>
  <c r="T9" i="39"/>
  <c r="P9" i="39"/>
  <c r="H9" i="39"/>
  <c r="AB8" i="39"/>
  <c r="T8" i="39"/>
  <c r="P8" i="39"/>
  <c r="H8" i="39"/>
  <c r="AB7" i="39"/>
  <c r="T7" i="39"/>
  <c r="P7" i="39"/>
  <c r="H7" i="39"/>
  <c r="AB6" i="39"/>
  <c r="T6" i="39"/>
  <c r="P6" i="39"/>
</calcChain>
</file>

<file path=xl/sharedStrings.xml><?xml version="1.0" encoding="utf-8"?>
<sst xmlns="http://schemas.openxmlformats.org/spreadsheetml/2006/main" count="175" uniqueCount="139">
  <si>
    <t>Variables para el cálculo de solvencia</t>
  </si>
  <si>
    <r>
      <t xml:space="preserve">Curva de tipos de interés técnico en colones </t>
    </r>
    <r>
      <rPr>
        <b/>
        <vertAlign val="superscript"/>
        <sz val="18"/>
        <color theme="1"/>
        <rFont val="Calibri"/>
        <family val="2"/>
        <scheme val="minor"/>
      </rPr>
      <t>1</t>
    </r>
  </si>
  <si>
    <r>
      <t xml:space="preserve">Rige a partir del cierre de diciembre de 2019 de conformidad con el Acuerdo SGS-DES-A-029-2013 </t>
    </r>
    <r>
      <rPr>
        <b/>
        <vertAlign val="superscript"/>
        <sz val="12"/>
        <color theme="1"/>
        <rFont val="Calibri"/>
        <family val="2"/>
        <scheme val="minor"/>
      </rPr>
      <t>2</t>
    </r>
  </si>
  <si>
    <t xml:space="preserve">
Lineamientos Generales para Aplicación del Reglamento sobre la Solvencia de Entidades de Seguros y Reaseguros</t>
  </si>
  <si>
    <t>Curva forward</t>
  </si>
  <si>
    <t xml:space="preserve">Plazo </t>
  </si>
  <si>
    <r>
      <t xml:space="preserve">2019 </t>
    </r>
    <r>
      <rPr>
        <b/>
        <vertAlign val="superscript"/>
        <sz val="11"/>
        <color theme="0"/>
        <rFont val="Calibri"/>
        <family val="2"/>
        <scheme val="minor"/>
      </rPr>
      <t>3</t>
    </r>
  </si>
  <si>
    <r>
      <t xml:space="preserve">2020 </t>
    </r>
    <r>
      <rPr>
        <b/>
        <vertAlign val="superscript"/>
        <sz val="11"/>
        <color theme="0"/>
        <rFont val="Calibri"/>
        <family val="2"/>
        <scheme val="minor"/>
      </rPr>
      <t>4</t>
    </r>
  </si>
  <si>
    <r>
      <t xml:space="preserve">2022 </t>
    </r>
    <r>
      <rPr>
        <b/>
        <vertAlign val="superscript"/>
        <sz val="11"/>
        <color theme="0"/>
        <rFont val="Calibri"/>
        <family val="2"/>
        <scheme val="minor"/>
      </rPr>
      <t>5</t>
    </r>
  </si>
  <si>
    <r>
      <t xml:space="preserve">I-2023 </t>
    </r>
    <r>
      <rPr>
        <b/>
        <vertAlign val="superscript"/>
        <sz val="11"/>
        <color theme="0"/>
        <rFont val="Calibri"/>
        <family val="2"/>
        <scheme val="minor"/>
      </rPr>
      <t>6</t>
    </r>
  </si>
  <si>
    <r>
      <t xml:space="preserve">II-2023 </t>
    </r>
    <r>
      <rPr>
        <b/>
        <vertAlign val="superscript"/>
        <sz val="11"/>
        <color theme="0"/>
        <rFont val="Calibri"/>
        <family val="2"/>
        <scheme val="minor"/>
      </rPr>
      <t>7</t>
    </r>
  </si>
  <si>
    <r>
      <t xml:space="preserve">I-2024 </t>
    </r>
    <r>
      <rPr>
        <b/>
        <vertAlign val="superscript"/>
        <sz val="11"/>
        <color theme="0"/>
        <rFont val="Calibri"/>
        <family val="2"/>
        <scheme val="minor"/>
      </rPr>
      <t>8</t>
    </r>
  </si>
  <si>
    <r>
      <t xml:space="preserve">II-2024 </t>
    </r>
    <r>
      <rPr>
        <b/>
        <vertAlign val="superscript"/>
        <sz val="11"/>
        <color theme="0"/>
        <rFont val="Calibri"/>
        <family val="2"/>
        <scheme val="minor"/>
      </rPr>
      <t>9</t>
    </r>
  </si>
  <si>
    <r>
      <t xml:space="preserve">I-2025 </t>
    </r>
    <r>
      <rPr>
        <b/>
        <vertAlign val="superscript"/>
        <sz val="11"/>
        <color theme="0"/>
        <rFont val="Calibri"/>
        <family val="2"/>
        <scheme val="minor"/>
      </rPr>
      <t>10</t>
    </r>
  </si>
  <si>
    <r>
      <rPr>
        <b/>
        <sz val="11"/>
        <color rgb="FFFFFFFF"/>
        <rFont val="Calibri"/>
      </rPr>
      <t xml:space="preserve">II-2025 </t>
    </r>
    <r>
      <rPr>
        <b/>
        <vertAlign val="superscript"/>
        <sz val="11"/>
        <color rgb="FFFFFFFF"/>
        <rFont val="Calibri"/>
      </rPr>
      <t>11</t>
    </r>
  </si>
  <si>
    <r>
      <rPr>
        <vertAlign val="superscript"/>
        <sz val="10"/>
        <color theme="1"/>
        <rFont val="Calibri"/>
        <family val="2"/>
        <scheme val="minor"/>
      </rPr>
      <t xml:space="preserve">1/ </t>
    </r>
    <r>
      <rPr>
        <sz val="10"/>
        <color theme="1"/>
        <rFont val="Calibri"/>
        <family val="2"/>
        <scheme val="minor"/>
      </rPr>
      <t xml:space="preserve">Es el tipo de interés correspondiente al plazo de cada uno de los flujos de pasivo aplicable para el cálculo de la provisión matemática de los seguros personales, según lo establece el Anexo PT-3 del Reglamento sobre la Solvencia de Entidades de Seguros y Reaseguros y el Acuerdo SGS-DES-A-029-2013 y su reforma.
</t>
    </r>
    <r>
      <rPr>
        <vertAlign val="superscript"/>
        <sz val="10"/>
        <color theme="1"/>
        <rFont val="Calibri"/>
        <family val="2"/>
        <scheme val="minor"/>
      </rPr>
      <t>2/</t>
    </r>
    <r>
      <rPr>
        <sz val="10"/>
        <color theme="1"/>
        <rFont val="Calibri"/>
        <family val="2"/>
        <scheme val="minor"/>
      </rPr>
      <t xml:space="preserve"> Modificado mediante acuerdo SGS-DES-A-068-2019 del 3 de diciembre de 2019.
No obstante, aquellas entidades que lo consideren necesario, podrán aplicar lo dispuesto en este Acuerdo a partir del cierre de enero de 2020 y utilizar para el cálculo de las provisiones a diciembre de 2019 la tasa de interés única que determinaron conforme el SGS-A-0064-2018. Lo anterior deberá ser aprobado por la Junta Directiva de la entidad, con base en un estudio técnico y el efecto de tal decisión en las provisiones, deberá ser revelado en las notas de los estados financieros a diciembre de 2019.</t>
    </r>
  </si>
  <si>
    <r>
      <rPr>
        <vertAlign val="superscript"/>
        <sz val="10"/>
        <rFont val="Calibri"/>
        <family val="2"/>
        <scheme val="minor"/>
      </rPr>
      <t>3/</t>
    </r>
    <r>
      <rPr>
        <sz val="10"/>
        <rFont val="Calibri"/>
        <family val="2"/>
        <scheme val="minor"/>
      </rPr>
      <t xml:space="preserve"> Curva aplicable a partir del 1</t>
    </r>
    <r>
      <rPr>
        <vertAlign val="superscript"/>
        <sz val="10"/>
        <rFont val="Calibri"/>
        <family val="2"/>
        <scheme val="minor"/>
      </rPr>
      <t>o</t>
    </r>
    <r>
      <rPr>
        <sz val="10"/>
        <rFont val="Calibri"/>
        <family val="2"/>
        <scheme val="minor"/>
      </rPr>
      <t xml:space="preserve"> de abril del 2020 hasta el 31 de marzo de 2021.</t>
    </r>
  </si>
  <si>
    <r>
      <rPr>
        <vertAlign val="superscript"/>
        <sz val="10"/>
        <rFont val="Calibri"/>
        <family val="2"/>
        <scheme val="minor"/>
      </rPr>
      <t>4/</t>
    </r>
    <r>
      <rPr>
        <sz val="10"/>
        <rFont val="Calibri"/>
        <family val="2"/>
        <scheme val="minor"/>
      </rPr>
      <t xml:space="preserve"> Curva aplicable a partir del 1</t>
    </r>
    <r>
      <rPr>
        <vertAlign val="superscript"/>
        <sz val="10"/>
        <rFont val="Calibri"/>
        <family val="2"/>
        <scheme val="minor"/>
      </rPr>
      <t>o</t>
    </r>
    <r>
      <rPr>
        <sz val="10"/>
        <rFont val="Calibri"/>
        <family val="2"/>
        <scheme val="minor"/>
      </rPr>
      <t xml:space="preserve"> de abril del 2021 hasta el </t>
    </r>
    <r>
      <rPr>
        <b/>
        <sz val="10"/>
        <rFont val="Calibri"/>
        <family val="2"/>
        <scheme val="minor"/>
      </rPr>
      <t>30 de septiembre de 2022.</t>
    </r>
  </si>
  <si>
    <r>
      <rPr>
        <vertAlign val="superscript"/>
        <sz val="10"/>
        <rFont val="Calibri"/>
        <family val="2"/>
        <scheme val="minor"/>
      </rPr>
      <t>5/</t>
    </r>
    <r>
      <rPr>
        <sz val="10"/>
        <rFont val="Calibri"/>
        <family val="2"/>
        <scheme val="minor"/>
      </rPr>
      <t xml:space="preserve"> Curva aplicable a partir del 1</t>
    </r>
    <r>
      <rPr>
        <vertAlign val="superscript"/>
        <sz val="10"/>
        <rFont val="Calibri"/>
        <family val="2"/>
        <scheme val="minor"/>
      </rPr>
      <t>o</t>
    </r>
    <r>
      <rPr>
        <sz val="10"/>
        <rFont val="Calibri"/>
        <family val="2"/>
        <scheme val="minor"/>
      </rPr>
      <t xml:space="preserve"> de octubre del 2022 hasta el </t>
    </r>
    <r>
      <rPr>
        <b/>
        <sz val="10"/>
        <rFont val="Calibri"/>
        <family val="2"/>
        <scheme val="minor"/>
      </rPr>
      <t>31 de marzo de 2023.</t>
    </r>
    <r>
      <rPr>
        <sz val="10"/>
        <rFont val="Calibri"/>
        <family val="2"/>
        <scheme val="minor"/>
      </rPr>
      <t xml:space="preserve"> Según modificación del acuerdo SGS-DES-A-068-2019, mediante el acuerdo SGS-A-0090-2022 del 19 de octubre 2022.</t>
    </r>
  </si>
  <si>
    <r>
      <rPr>
        <vertAlign val="superscript"/>
        <sz val="10"/>
        <rFont val="Calibri"/>
        <family val="2"/>
        <scheme val="minor"/>
      </rPr>
      <t>6/</t>
    </r>
    <r>
      <rPr>
        <sz val="10"/>
        <rFont val="Calibri"/>
        <family val="2"/>
        <scheme val="minor"/>
      </rPr>
      <t xml:space="preserve"> Curva aplicable desde 1° de abril 2023 hasta el </t>
    </r>
    <r>
      <rPr>
        <b/>
        <sz val="10"/>
        <rFont val="Calibri"/>
        <family val="2"/>
        <scheme val="minor"/>
      </rPr>
      <t>30 de septiembre de 2023.</t>
    </r>
  </si>
  <si>
    <r>
      <rPr>
        <vertAlign val="superscript"/>
        <sz val="10"/>
        <rFont val="Calibri"/>
        <family val="2"/>
        <scheme val="minor"/>
      </rPr>
      <t>7/</t>
    </r>
    <r>
      <rPr>
        <sz val="10"/>
        <rFont val="Calibri"/>
        <family val="2"/>
        <scheme val="minor"/>
      </rPr>
      <t xml:space="preserve"> Curva aplicable desde 1° de octubre 2023 hasta el </t>
    </r>
    <r>
      <rPr>
        <b/>
        <sz val="10"/>
        <rFont val="Calibri"/>
        <family val="2"/>
        <scheme val="minor"/>
      </rPr>
      <t>30 de marzo de 2024.</t>
    </r>
  </si>
  <si>
    <r>
      <rPr>
        <vertAlign val="superscript"/>
        <sz val="10"/>
        <rFont val="Calibri"/>
        <family val="2"/>
        <scheme val="minor"/>
      </rPr>
      <t>8/</t>
    </r>
    <r>
      <rPr>
        <sz val="10"/>
        <rFont val="Calibri"/>
        <family val="2"/>
        <scheme val="minor"/>
      </rPr>
      <t xml:space="preserve"> Curva aplicable desde 1° de abril 2024 hasta el </t>
    </r>
    <r>
      <rPr>
        <b/>
        <sz val="10"/>
        <rFont val="Calibri"/>
        <family val="2"/>
        <scheme val="minor"/>
      </rPr>
      <t>30 de septiembre de 2024.</t>
    </r>
  </si>
  <si>
    <r>
      <rPr>
        <vertAlign val="superscript"/>
        <sz val="10"/>
        <rFont val="Calibri"/>
        <family val="2"/>
        <scheme val="minor"/>
      </rPr>
      <t>9/</t>
    </r>
    <r>
      <rPr>
        <sz val="10"/>
        <rFont val="Calibri"/>
        <family val="2"/>
        <scheme val="minor"/>
      </rPr>
      <t xml:space="preserve"> Curva aplicable desde 1° de octubre 2024 hasta el </t>
    </r>
    <r>
      <rPr>
        <b/>
        <sz val="10"/>
        <rFont val="Calibri"/>
        <family val="2"/>
        <scheme val="minor"/>
      </rPr>
      <t>30 de marzo de 2025.</t>
    </r>
  </si>
  <si>
    <r>
      <rPr>
        <vertAlign val="superscript"/>
        <sz val="10"/>
        <rFont val="Calibri"/>
        <family val="2"/>
        <scheme val="minor"/>
      </rPr>
      <t>10/</t>
    </r>
    <r>
      <rPr>
        <sz val="10"/>
        <rFont val="Calibri"/>
        <family val="2"/>
        <scheme val="minor"/>
      </rPr>
      <t xml:space="preserve"> Curva aplicable desde 1° de abril 2025 hasta el </t>
    </r>
    <r>
      <rPr>
        <b/>
        <sz val="10"/>
        <rFont val="Calibri"/>
        <family val="2"/>
        <scheme val="minor"/>
      </rPr>
      <t>30 de septiembre de 2025.</t>
    </r>
  </si>
  <si>
    <r>
      <rPr>
        <vertAlign val="superscript"/>
        <sz val="10"/>
        <rFont val="Calibri"/>
        <family val="2"/>
        <scheme val="minor"/>
      </rPr>
      <t>11/</t>
    </r>
    <r>
      <rPr>
        <sz val="10"/>
        <rFont val="Calibri"/>
        <family val="2"/>
        <scheme val="minor"/>
      </rPr>
      <t xml:space="preserve"> Curva aplicable desde 1° de octubre 2025 hasta el </t>
    </r>
    <r>
      <rPr>
        <b/>
        <sz val="10"/>
        <rFont val="Calibri"/>
        <family val="2"/>
        <scheme val="minor"/>
      </rPr>
      <t>30 de marzo de 2026.</t>
    </r>
  </si>
  <si>
    <r>
      <t xml:space="preserve">Tasa de interés técnico en dólares </t>
    </r>
    <r>
      <rPr>
        <b/>
        <vertAlign val="superscript"/>
        <sz val="18"/>
        <color theme="1"/>
        <rFont val="Calibri"/>
        <family val="2"/>
        <scheme val="minor"/>
      </rPr>
      <t>1</t>
    </r>
  </si>
  <si>
    <r>
      <t xml:space="preserve">Rige a partir de diciembre de 2015, de conformidad con el Acuerdo SGS-DES-A-029-2013 </t>
    </r>
    <r>
      <rPr>
        <b/>
        <vertAlign val="superscript"/>
        <sz val="12"/>
        <color theme="1"/>
        <rFont val="Calibri"/>
        <family val="2"/>
        <scheme val="minor"/>
      </rPr>
      <t>2</t>
    </r>
    <r>
      <rPr>
        <sz val="12"/>
        <color theme="1"/>
        <rFont val="Calibri"/>
        <family val="2"/>
        <scheme val="minor"/>
      </rPr>
      <t xml:space="preserve">
Lineamientos Generales para Aplicación del Reglamento sobre la Solvencia de Entidades de Seguros y Reaseguros</t>
    </r>
  </si>
  <si>
    <t>Tasa de interés Técnico Dólares</t>
  </si>
  <si>
    <t xml:space="preserve">Fecha </t>
  </si>
  <si>
    <r>
      <t xml:space="preserve">Tasa interés promedio </t>
    </r>
    <r>
      <rPr>
        <vertAlign val="superscript"/>
        <sz val="10"/>
        <color theme="1"/>
        <rFont val="Calibri"/>
        <family val="2"/>
        <scheme val="minor"/>
      </rPr>
      <t>3</t>
    </r>
  </si>
  <si>
    <r>
      <t xml:space="preserve">Tasa interés aplicable </t>
    </r>
    <r>
      <rPr>
        <vertAlign val="superscript"/>
        <sz val="10"/>
        <color theme="1"/>
        <rFont val="Calibri"/>
        <family val="2"/>
        <scheme val="minor"/>
      </rPr>
      <t>1</t>
    </r>
  </si>
  <si>
    <r>
      <t xml:space="preserve">2,91% </t>
    </r>
    <r>
      <rPr>
        <vertAlign val="superscript"/>
        <sz val="12"/>
        <color theme="1"/>
        <rFont val="Calibri"/>
        <family val="2"/>
        <scheme val="minor"/>
      </rPr>
      <t>4</t>
    </r>
  </si>
  <si>
    <r>
      <t xml:space="preserve">3,71% </t>
    </r>
    <r>
      <rPr>
        <vertAlign val="superscript"/>
        <sz val="12"/>
        <color theme="1"/>
        <rFont val="Calibri"/>
        <family val="2"/>
        <scheme val="minor"/>
      </rPr>
      <t>5</t>
    </r>
  </si>
  <si>
    <r>
      <t>1/ Tipo de interés aplicable para el cálculo de la provisión matemática de los seguros personales en dólares, según lo establece el Anexo PT-3 del Reglamento sobre la Solvencia de Entidades de Seguros y Reaseguros y el Acuerdo SGS-DES-A-029-2013 y sus reformas que estipula que:
"</t>
    </r>
    <r>
      <rPr>
        <i/>
        <sz val="10"/>
        <rFont val="Calibri"/>
        <family val="2"/>
        <scheme val="minor"/>
      </rPr>
      <t>La tasa de interés técnico aplicable a productos denominados en moneda extranjera, corresponde al 100% del rendimiento de un portafolio hipotético constituido por valores de deuda soberana con categoría de riesgo BBB o superior, de países latinoamericanos emitidos en moneda extranjera al 30 de marzo y al 30 de setiembre de cada año. Dicha tasa estará vigente para los siguientes seis meses"</t>
    </r>
    <r>
      <rPr>
        <sz val="10"/>
        <rFont val="Calibri"/>
        <family val="2"/>
        <scheme val="minor"/>
      </rPr>
      <t>.
2/ Modificado mediante acuerdo SGS-DES-A-068-2019 del 3 de diciembre de 2019.
3/ Rendimiento de un portafolio hipotético constituido por valores de deuda soberana con categoría de riesgo BBB o superior, de países latinoamericanos, emitidos en dólares.
4/ Esta tasa aplica del 1 de octubre de 2015 al 31 de marzo de 2016. Posterior a esta fecha, la tasa aplicable será calculada de conformidad con el Acuerdo SGS-DES-A-029-2013 y su reforma.
5/ Tasa aplicable a partir del 1ero. de mayo de 2017 hasta el 30 de setiembre de 2017, de conformidad con la primera disposición del Acuerdo SGS-DES-A-056-2017. Se establece además, que "Las entidades de seguros, si es de su interés, podrán presentar un reproceso del cálculo de la provisión matemática y del modelo de saldos contables al 30 de abril de 2017, utilizando el porcentaje vigente a partir del 1° de mayo de 2017.  Dicha gestión se podrá realizar en los tres días hábiles siguientes a la comunicación de este acuerdo".</t>
    </r>
  </si>
  <si>
    <t xml:space="preserve">
</t>
  </si>
  <si>
    <t>Porcentaje requerido de capital por riesgo de descalce de monedas</t>
  </si>
  <si>
    <r>
      <t xml:space="preserve">Rige a partir del  1° de enero de 2020 de conformidad con el Acuerdo SGS-DES-A-029-2013 </t>
    </r>
    <r>
      <rPr>
        <b/>
        <vertAlign val="superscript"/>
        <sz val="12"/>
        <color theme="1"/>
        <rFont val="Calibri"/>
        <family val="2"/>
        <scheme val="minor"/>
      </rPr>
      <t>1</t>
    </r>
  </si>
  <si>
    <r>
      <t xml:space="preserve">VeR Tipo de Cambio de Venta BCCR </t>
    </r>
    <r>
      <rPr>
        <b/>
        <vertAlign val="superscript"/>
        <sz val="12"/>
        <color theme="0"/>
        <rFont val="Calibri"/>
        <family val="2"/>
        <scheme val="minor"/>
      </rPr>
      <t>2</t>
    </r>
  </si>
  <si>
    <t>Vigencia</t>
  </si>
  <si>
    <t>Porcentaje</t>
  </si>
  <si>
    <t>Primer Trimestre 2020</t>
  </si>
  <si>
    <t>Segundo Trimestre 2020</t>
  </si>
  <si>
    <t>Tercer Trimestre 2020</t>
  </si>
  <si>
    <t>Cuarto Trimestre 2020</t>
  </si>
  <si>
    <t>Primer Trimestre 2021</t>
  </si>
  <si>
    <t>Segundo Trimestre 2021</t>
  </si>
  <si>
    <t>Tercer Trimestre 2021</t>
  </si>
  <si>
    <t>Cuarto Trimestre 2021</t>
  </si>
  <si>
    <t>Primer Trimestre 2022</t>
  </si>
  <si>
    <t>Segundo Trimestre 2022</t>
  </si>
  <si>
    <t>Tercer Trimestre 2022</t>
  </si>
  <si>
    <t>Cuarto Trimestre 2022</t>
  </si>
  <si>
    <t>Primer Trimestre 2023</t>
  </si>
  <si>
    <t>Segundo Trimestre 2023</t>
  </si>
  <si>
    <t>Tercer Trimestre 2023</t>
  </si>
  <si>
    <t>Cuarto Trimestre 2023</t>
  </si>
  <si>
    <t>Primer Trimestre 2024</t>
  </si>
  <si>
    <t>Segundo Trimestre 2024</t>
  </si>
  <si>
    <t>Tercer Trimestre 2024</t>
  </si>
  <si>
    <t>Cuarto Trimestre 2024</t>
  </si>
  <si>
    <t>Primer Trimestre 2025</t>
  </si>
  <si>
    <t>Segundo Trimestre 2025</t>
  </si>
  <si>
    <t>Tercer Trimestre 2025</t>
  </si>
  <si>
    <t>Cuarto Trimestre 2025</t>
  </si>
  <si>
    <t xml:space="preserve">1/ De conformidad con el Reglamento de Información Financiera, modificado mediante acuerdo del Consejo Nacional de Supervisión del Sistema Financiero, en los artículos 10 y 6, de las actas de las sesiones 1545-2019 y 1546-2019, ambas celebradas el 25 de noviembre de 2019.
2/ VeR tipo de Cambio:  Corresponde  al Valor en Riesgo histórico , con variaciones logarítmicas  del tipo de cambio  de referencia de venta del colón con respecto al dólar de los Estados Unidos de América establecido por el Banco Central de Costa Rica, considerando un nivel de confianza del 99%, 300 observaciones  y un horizonte temporal de 21 días.
</t>
  </si>
  <si>
    <t>Histórico variables para el cálculo de solvencia</t>
  </si>
  <si>
    <r>
      <t xml:space="preserve">Vigencia: Diciembre de 2015 al cierre de diciembre de 2019, de conformidad con el Acuerdo SGS-DES-A-029-2013 </t>
    </r>
    <r>
      <rPr>
        <b/>
        <vertAlign val="superscript"/>
        <sz val="12"/>
        <color theme="1"/>
        <rFont val="Calibri"/>
        <family val="2"/>
        <scheme val="minor"/>
      </rPr>
      <t>1</t>
    </r>
    <r>
      <rPr>
        <sz val="12"/>
        <color theme="1"/>
        <rFont val="Calibri"/>
        <family val="2"/>
        <scheme val="minor"/>
      </rPr>
      <t xml:space="preserve">
Lineamientos Generales para Aplicación del Reglamento sobre la Solvencia de Entidades de Seguros y Reaseguros</t>
    </r>
  </si>
  <si>
    <r>
      <t>Acuerdo SGS-DES-A-029-2013
Vigencia: del 1</t>
    </r>
    <r>
      <rPr>
        <vertAlign val="superscript"/>
        <sz val="12"/>
        <color theme="1"/>
        <rFont val="Calibri"/>
        <family val="2"/>
        <scheme val="minor"/>
      </rPr>
      <t>o</t>
    </r>
    <r>
      <rPr>
        <sz val="12"/>
        <color theme="1"/>
        <rFont val="Calibri"/>
        <family val="2"/>
        <scheme val="minor"/>
      </rPr>
      <t xml:space="preserve"> de Enero de 2014 al 30 de noviembre de 2015</t>
    </r>
  </si>
  <si>
    <t xml:space="preserve"> Acuerdo SGS-DES-A-009-2010
Vigente hasta el 31 de diciembre de 2013</t>
  </si>
  <si>
    <t>Tasa de interés Técnico Colones</t>
  </si>
  <si>
    <r>
      <t xml:space="preserve">VeR de Tipo de Cambio </t>
    </r>
    <r>
      <rPr>
        <b/>
        <vertAlign val="superscript"/>
        <sz val="12"/>
        <color theme="0"/>
        <rFont val="Calibri"/>
        <family val="2"/>
        <scheme val="minor"/>
      </rPr>
      <t>5</t>
    </r>
  </si>
  <si>
    <r>
      <t xml:space="preserve">VeR de Tipo de Cambio </t>
    </r>
    <r>
      <rPr>
        <b/>
        <vertAlign val="superscript"/>
        <sz val="12"/>
        <color theme="0"/>
        <rFont val="Calibri"/>
        <family val="2"/>
        <scheme val="minor"/>
      </rPr>
      <t>4</t>
    </r>
  </si>
  <si>
    <t>Tasa de interés Técnico</t>
  </si>
  <si>
    <r>
      <t xml:space="preserve">VeR de Tipo de Cambio </t>
    </r>
    <r>
      <rPr>
        <b/>
        <vertAlign val="superscript"/>
        <sz val="12"/>
        <color theme="0"/>
        <rFont val="Calibri"/>
        <family val="2"/>
        <scheme val="minor"/>
      </rPr>
      <t>3</t>
    </r>
  </si>
  <si>
    <r>
      <t>Fecha</t>
    </r>
    <r>
      <rPr>
        <b/>
        <vertAlign val="superscript"/>
        <sz val="10"/>
        <color theme="0"/>
        <rFont val="Calibri"/>
        <family val="2"/>
        <scheme val="minor"/>
      </rPr>
      <t xml:space="preserve"> </t>
    </r>
  </si>
  <si>
    <r>
      <t xml:space="preserve">Tasa interés promedio </t>
    </r>
    <r>
      <rPr>
        <b/>
        <vertAlign val="superscript"/>
        <sz val="10"/>
        <color theme="0"/>
        <rFont val="Calibri"/>
        <family val="2"/>
        <scheme val="minor"/>
      </rPr>
      <t>2</t>
    </r>
  </si>
  <si>
    <r>
      <t xml:space="preserve">Tasa interés aplicable </t>
    </r>
    <r>
      <rPr>
        <b/>
        <vertAlign val="superscript"/>
        <sz val="10"/>
        <color theme="0"/>
        <rFont val="Calibri"/>
        <family val="2"/>
        <scheme val="minor"/>
      </rPr>
      <t>3</t>
    </r>
  </si>
  <si>
    <r>
      <t xml:space="preserve">Tasa interés promedio </t>
    </r>
    <r>
      <rPr>
        <vertAlign val="superscript"/>
        <sz val="10"/>
        <color theme="1"/>
        <rFont val="Calibri"/>
        <family val="2"/>
        <scheme val="minor"/>
      </rPr>
      <t>4</t>
    </r>
  </si>
  <si>
    <r>
      <t xml:space="preserve">Tasa interés aplicable </t>
    </r>
    <r>
      <rPr>
        <vertAlign val="superscript"/>
        <sz val="10"/>
        <color theme="1"/>
        <rFont val="Calibri"/>
        <family val="2"/>
        <scheme val="minor"/>
      </rPr>
      <t>3</t>
    </r>
  </si>
  <si>
    <r>
      <t>Fecha</t>
    </r>
    <r>
      <rPr>
        <vertAlign val="superscript"/>
        <sz val="10"/>
        <color theme="1"/>
        <rFont val="Calibri"/>
        <family val="2"/>
        <scheme val="minor"/>
      </rPr>
      <t xml:space="preserve"> </t>
    </r>
  </si>
  <si>
    <r>
      <t xml:space="preserve">Tasa interés promedio </t>
    </r>
    <r>
      <rPr>
        <vertAlign val="superscript"/>
        <sz val="10"/>
        <color theme="1"/>
        <rFont val="Calibri"/>
        <family val="2"/>
        <scheme val="minor"/>
      </rPr>
      <t>1</t>
    </r>
  </si>
  <si>
    <r>
      <t xml:space="preserve">Tasa interés aplicable </t>
    </r>
    <r>
      <rPr>
        <vertAlign val="superscript"/>
        <sz val="10"/>
        <color theme="1"/>
        <rFont val="Calibri"/>
        <family val="2"/>
        <scheme val="minor"/>
      </rPr>
      <t>2</t>
    </r>
  </si>
  <si>
    <t xml:space="preserve">Tasa interés promedio </t>
  </si>
  <si>
    <r>
      <t xml:space="preserve">Tasa de interés promedio </t>
    </r>
    <r>
      <rPr>
        <vertAlign val="superscript"/>
        <sz val="10"/>
        <color theme="1"/>
        <rFont val="Calibri"/>
        <family val="2"/>
        <scheme val="minor"/>
      </rPr>
      <t>1</t>
    </r>
  </si>
  <si>
    <r>
      <t xml:space="preserve">Tasa de interés aplicable </t>
    </r>
    <r>
      <rPr>
        <vertAlign val="superscript"/>
        <sz val="10"/>
        <color theme="1"/>
        <rFont val="Calibri"/>
        <family val="2"/>
        <scheme val="minor"/>
      </rPr>
      <t>2</t>
    </r>
  </si>
  <si>
    <r>
      <t xml:space="preserve">6,1% </t>
    </r>
    <r>
      <rPr>
        <vertAlign val="superscript"/>
        <sz val="12"/>
        <color theme="1"/>
        <rFont val="Calibri"/>
        <family val="2"/>
        <scheme val="minor"/>
      </rPr>
      <t>6</t>
    </r>
  </si>
  <si>
    <r>
      <t xml:space="preserve">2,91% </t>
    </r>
    <r>
      <rPr>
        <vertAlign val="superscript"/>
        <sz val="12"/>
        <color theme="1"/>
        <rFont val="Calibri"/>
        <family val="2"/>
        <scheme val="minor"/>
      </rPr>
      <t>7</t>
    </r>
  </si>
  <si>
    <t>Primer Trimestre 2015</t>
  </si>
  <si>
    <t>Primer trimestre 2011</t>
  </si>
  <si>
    <t>Segundo Trimestre 2015</t>
  </si>
  <si>
    <t>Segundo trimestre 2011</t>
  </si>
  <si>
    <t>Tercer Trimestre 2015</t>
  </si>
  <si>
    <t>Tercer trimestre 2011</t>
  </si>
  <si>
    <r>
      <t xml:space="preserve">5,72% </t>
    </r>
    <r>
      <rPr>
        <vertAlign val="superscript"/>
        <sz val="12"/>
        <color theme="1"/>
        <rFont val="Calibri"/>
        <family val="2"/>
        <scheme val="minor"/>
      </rPr>
      <t>8</t>
    </r>
  </si>
  <si>
    <t>Cuarto Trimestre 2015</t>
  </si>
  <si>
    <t>Cuarto trimestre 2011</t>
  </si>
  <si>
    <r>
      <t xml:space="preserve">3,71% </t>
    </r>
    <r>
      <rPr>
        <vertAlign val="superscript"/>
        <sz val="12"/>
        <color theme="1"/>
        <rFont val="Calibri"/>
        <family val="2"/>
        <scheme val="minor"/>
      </rPr>
      <t>9</t>
    </r>
  </si>
  <si>
    <t>Primer Trimestre 2016</t>
  </si>
  <si>
    <r>
      <t xml:space="preserve">4,03% </t>
    </r>
    <r>
      <rPr>
        <vertAlign val="superscript"/>
        <sz val="12"/>
        <color theme="1"/>
        <rFont val="Calibri"/>
        <family val="2"/>
        <scheme val="minor"/>
      </rPr>
      <t>5</t>
    </r>
  </si>
  <si>
    <t>Primer trimestre 2012</t>
  </si>
  <si>
    <r>
      <t xml:space="preserve">5,77% </t>
    </r>
    <r>
      <rPr>
        <vertAlign val="superscript"/>
        <sz val="12"/>
        <color theme="1"/>
        <rFont val="Calibri"/>
        <family val="2"/>
        <scheme val="minor"/>
      </rPr>
      <t>9</t>
    </r>
  </si>
  <si>
    <t>Segundo Trimestre 2016</t>
  </si>
  <si>
    <t>Segundo trimestre 2012</t>
  </si>
  <si>
    <t>Tercer Trimestre 2016</t>
  </si>
  <si>
    <t>Tercer trimestre 2012</t>
  </si>
  <si>
    <t>Cuarto Trimestre 2016</t>
  </si>
  <si>
    <t>Cuarto trimestre 2012</t>
  </si>
  <si>
    <r>
      <t xml:space="preserve">6,55% </t>
    </r>
    <r>
      <rPr>
        <vertAlign val="superscript"/>
        <sz val="12"/>
        <color theme="1"/>
        <rFont val="Calibri"/>
        <family val="2"/>
        <scheme val="minor"/>
      </rPr>
      <t>10</t>
    </r>
  </si>
  <si>
    <t>Primer Trimestre 2017</t>
  </si>
  <si>
    <t>Primer trimestre 2013</t>
  </si>
  <si>
    <t xml:space="preserve"> - </t>
  </si>
  <si>
    <r>
      <t xml:space="preserve">4,35% a 6,55% </t>
    </r>
    <r>
      <rPr>
        <vertAlign val="superscript"/>
        <sz val="12"/>
        <color theme="1"/>
        <rFont val="Calibri"/>
        <family val="2"/>
        <scheme val="minor"/>
      </rPr>
      <t>11</t>
    </r>
  </si>
  <si>
    <t>Segundo Trimestre 2017</t>
  </si>
  <si>
    <t>Segundo trimestre 2013</t>
  </si>
  <si>
    <t>Tercer Trimestre 2017</t>
  </si>
  <si>
    <t>Tercer trimestre 2013</t>
  </si>
  <si>
    <t>Cuarto Trimestre 2017</t>
  </si>
  <si>
    <t>Cuarto Trimestre 2013</t>
  </si>
  <si>
    <t>Primer Trimestre 2018</t>
  </si>
  <si>
    <t>Primer Trimestre 2014</t>
  </si>
  <si>
    <t>Segundo Trimestre 2018</t>
  </si>
  <si>
    <t>Segundo Trimestre 2014</t>
  </si>
  <si>
    <t>Tercer Trimestre 2018</t>
  </si>
  <si>
    <t>Tercer Trimestre 2014</t>
  </si>
  <si>
    <t>Cuarto Trimestre 2018</t>
  </si>
  <si>
    <t>Cuarto Trimestre 2014</t>
  </si>
  <si>
    <t>Primer Trimestre 2019</t>
  </si>
  <si>
    <t>Segundo Trimestre 2019</t>
  </si>
  <si>
    <t>Tercer Trimestre 2019</t>
  </si>
  <si>
    <t>Cuarto Trimestre 2019</t>
  </si>
  <si>
    <t>1/ Modificado mediante Acuerdo SGS-DES-A-048-2015 del 22 de diciembre de 2015.
2/ Promedio simple de los tipos de interés observados durante los últimos 24 meses, de los valores emitidos por el gobierno central de Costa Rica, en moneda nacional, según se establece en artículo 24 del Acuerdo SGS-DES-A-029-2013.
3/ Tipo de interés aplicable para el cálculo de la provisión matemática de los seguros personales, según lo establece el Anexo PT-3 del Reglamento sobre la Solvencia de Entidades de Seguros y Reaseguros y el Acuerdo SGS-DES-A-029-2013 y su reforma.
4/ Rendimiento de un portafolio hipotético constituido por valores de deuda soberana con categoría de riesgo BBB o superior, de países latinoamericanos, emitidos en dólares.
5/ VeR tipo de Cambio:  Corresponde  al Valor en Riesgo histórico , con variaciones logarítmicas  del tipo de cambio  de referencia de compra del colón con respecto al dólar de los Estados Unidos de América establecido por el Banco Central de Costa Rica, considerando un nivel de confianza del 99%, 300 observaciones  y un horizonte temporal de 21 días.
6/ De conformidad con el Tránsitorio II del Acuerdo SGS-DES-A-047-2015, esta tasa aplica del 1 de diciembre de 2015 al 31 de marzo de 2016. Posterior a esta fecha, la tasa aplicable será calculada de conformidad con el Acuerdo SGS-DES-A-029-2013 y su reforma.
7/ Esta tasa aplica del 1 de octubre de 2015 al 31 de marzo de 2016. Posterior a esta fecha, la tasa aplicable será calculada de conformidad con el Acuerdo SGS-DES-A-029-2013 y su reforma.
8/ Tasa aplicable a partir del 1ero. de noviembre de 2016, de conformidad con la primera disposición del Acuerdo SGS-DES-A-053-2016. Se establece además, que "Las entidades de seguros, si es de su interés, podrán presentar un reproceso del cálculo de la provisión matemática  y del modelo de saldos contables al 31 de octubre de 2016, utilizando el porcentaje vigente a partir del 1° de noviembre de 2016.  Dicha gestión se podrá realizar en los tres días hábiles siguientes a la comunicación de este acuerdo".
9/ Tasa aplicable a partir del 1ero. de mayo de 2017 hasta el 30 de setiembre de 2017, de conformidad con la primera disposición del Acuerdo SGS-DES-A-056-2017. Se establece además, que "Las entidades de seguros, si es de su interés, podrán presentar un reproceso del cálculo de la provisión matemática y del modelo de saldos contables al 30 de abril de 2017, utilizando el porcentaje vigente a partir del 1° de mayo de 2017.  Dicha gestión se podrá realizar en los tres días hábiles siguientes a la comunicación de este acuerdo".
10/ Tasa aplicable a partir del 1ero. de octubre de 2018 hasta el 31 de marzo de 2019, de conformidad con lo dispuesto en el Acuerdo de Superintendente SGS-A-0062-2018.
11/ Tasa aplicable a partir del 1ero. de enero de 2019, de conformidad con lo dispuesto en el Acuerdo de Superintendente SGS-A-0064-2018 que establece modificar el Transitorio IV del acuerdo SGS-DES-A-029-2013  para que sea así: "Transitorio IV: Suspender la aplicación del artículo 24 de este acuerdo en relación con el cálculo de la tasa de interés técnico para la estimación de las provisiones técnicas de los seguros personales mayores a un año denominados en colones, hasta la entrada en vigencia de la curva de interés técnico remitida en consulta mediante oficio SGS-1368-2018 del 18 de diciembre de 2018.
Temporalmente, las entidades de seguros podrán calcular sus provisiones técnicas con base en una tasa de interés única, que determinarán dentro del rango de 4,35%, definida como el valor de la UFR al cierre de noviembre de 2018 y la tasa de interés técnico del 6,55% resultante a marzo del 2018, según la metodología dispuesta en la modificación del  Acuerdo SGS-DES-A-029-2013  emitida mediante acuerdo SGS-A-063 el  27 de setiembre de 2013.   La tasa elegida por la aseguradora será la tasa máxima a aplicar en el año 2019 y deberá de mantenerse por el plazo en que aplique este transitorio..."</t>
  </si>
  <si>
    <t>1/ Tipo de interés medio del trimestre previo, correspondiente a los bonos y obligaciones del gobierno central, en moneda nacional, según se establece en artículo 24 del Acuerdo SGS-DES-A-029-2013.</t>
  </si>
  <si>
    <r>
      <t xml:space="preserve">2/ Tipo de interés aplicable para el cálculo de los seguros de vida, según lo establece el Anexo PT-3 del </t>
    </r>
    <r>
      <rPr>
        <i/>
        <sz val="9"/>
        <color theme="1"/>
        <rFont val="Calibri"/>
        <family val="2"/>
        <scheme val="minor"/>
      </rPr>
      <t>Reglamento sobre la solvencia de entidades de seguros y reaseguros</t>
    </r>
    <r>
      <rPr>
        <sz val="9"/>
        <color theme="1"/>
        <rFont val="Calibri"/>
        <family val="2"/>
        <scheme val="minor"/>
      </rPr>
      <t>. Corresponde al 60% de los tipos de interés medios del trimestre previo, correspondiente a los bonos y obligaciones del Estado. Se aplica al semestre inmediato posterior al cierre.</t>
    </r>
  </si>
  <si>
    <t>3/ 60% del rendimiento de un portafolio hipotético constituido por valores de deuda soberana con categoría de riesgo BBB o superior, de países latinoamericanos, emitidos en moneda extranjera.  Se aplica al semestre inmediato posterior al cierre.</t>
  </si>
  <si>
    <t xml:space="preserve">4/ VeR tipo de Cambio:  Corresponde  al Valor en Riesgo histórico , con variaciones logarítmicas  del tipo de cambio  de referencia de compra del colón con respecto al dólar de los Estados Unidos de América establecido por el Banco Central de Costa Rica, considerando un nivel de confianza del 99%, 300 observaciones  y un horizonte temporal de 21 días.
</t>
  </si>
  <si>
    <t>5/  De conformidad con el Tránsitorio II del Acuerdo SGS-DES-A-047-2015, esta tasa aplica del 1 de octubre al 30 de noviembre de 2015.</t>
  </si>
  <si>
    <t>1/ Tipo de interés medio del trimestre previo, correspondiente a los bonos y obligaciones del gobierno central, en moneda nacional, según se establece en artículo 21 del Acuerdo SGS-A-009-2010.</t>
  </si>
  <si>
    <r>
      <t xml:space="preserve">2/ Tipo de interés aplicable para el cálculo de los seguros de vida, según lo establece el Anexo PT-3 del </t>
    </r>
    <r>
      <rPr>
        <i/>
        <sz val="9"/>
        <color theme="1"/>
        <rFont val="Calibri"/>
        <family val="2"/>
        <scheme val="minor"/>
      </rPr>
      <t>Reglamento sobre la solvencia de entidades de seguros y reaseguros</t>
    </r>
    <r>
      <rPr>
        <sz val="9"/>
        <color theme="1"/>
        <rFont val="Calibri"/>
        <family val="2"/>
        <scheme val="minor"/>
      </rPr>
      <t>. Corresponde al 60% de los tipos de interés medios del trimestre previo, correspondiente a los bonos y obligaciones del Estado.</t>
    </r>
  </si>
  <si>
    <t xml:space="preserve">3/ VeR tipo de Cambio:  Corresponde  al Valor en Riesgo histórico , con variaciones logarítmicas  del tipo de cambio  de referencia de compra del colón con respecto al dólar de los Estados Unidos de América establecido por el Banco Central de Costa Rica, considerando un nivel de confianza del 99%, 300 observaciones  y un horizonte temporal de 21 días.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</si>
</sst>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43">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sz val="9"/>
      <color theme="1"/>
      <name val="Calibri"/>
      <family val="2"/>
      <scheme val="minor"/>
    </font>
    <font>
      <b/>
      <sz val="12"/>
      <color theme="0"/>
      <name val="Calibri"/>
      <family val="2"/>
      <scheme val="minor"/>
    </font>
    <font>
      <sz val="11"/>
      <color rgb="FFFF0000"/>
      <name val="Calibri"/>
      <family val="2"/>
      <scheme val="minor"/>
    </font>
    <font>
      <sz val="10"/>
      <color theme="1"/>
      <name val="Calibri"/>
      <family val="2"/>
      <scheme val="minor"/>
    </font>
    <font>
      <vertAlign val="superscript"/>
      <sz val="10"/>
      <color theme="1"/>
      <name val="Calibri"/>
      <family val="2"/>
      <scheme val="minor"/>
    </font>
    <font>
      <b/>
      <vertAlign val="superscript"/>
      <sz val="12"/>
      <color theme="0"/>
      <name val="Calibri"/>
      <family val="2"/>
      <scheme val="minor"/>
    </font>
    <font>
      <i/>
      <sz val="9"/>
      <color theme="1"/>
      <name val="Calibri"/>
      <family val="2"/>
      <scheme val="minor"/>
    </font>
    <font>
      <vertAlign val="superscript"/>
      <sz val="12"/>
      <color theme="1"/>
      <name val="Calibri"/>
      <family val="2"/>
      <scheme val="minor"/>
    </font>
    <font>
      <b/>
      <vertAlign val="superscript"/>
      <sz val="12"/>
      <color theme="1"/>
      <name val="Calibri"/>
      <family val="2"/>
      <scheme val="minor"/>
    </font>
    <font>
      <sz val="9"/>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vertAlign val="superscript"/>
      <sz val="10"/>
      <color theme="0"/>
      <name val="Calibri"/>
      <family val="2"/>
      <scheme val="minor"/>
    </font>
    <font>
      <b/>
      <sz val="18"/>
      <color theme="1"/>
      <name val="Calibri"/>
      <family val="2"/>
      <scheme val="minor"/>
    </font>
    <font>
      <b/>
      <vertAlign val="superscript"/>
      <sz val="18"/>
      <color theme="1"/>
      <name val="Calibri"/>
      <family val="2"/>
      <scheme val="minor"/>
    </font>
    <font>
      <sz val="8"/>
      <name val="Calibri"/>
      <family val="2"/>
      <scheme val="minor"/>
    </font>
    <font>
      <b/>
      <vertAlign val="superscript"/>
      <sz val="11"/>
      <color theme="0"/>
      <name val="Calibri"/>
      <family val="2"/>
      <scheme val="minor"/>
    </font>
    <font>
      <sz val="12"/>
      <color theme="1"/>
      <name val="Calibri"/>
      <scheme val="minor"/>
    </font>
    <font>
      <sz val="10"/>
      <name val="Calibri"/>
      <family val="2"/>
      <scheme val="minor"/>
    </font>
    <font>
      <vertAlign val="superscript"/>
      <sz val="10"/>
      <name val="Calibri"/>
      <family val="2"/>
      <scheme val="minor"/>
    </font>
    <font>
      <b/>
      <sz val="10"/>
      <name val="Calibri"/>
      <family val="2"/>
      <scheme val="minor"/>
    </font>
    <font>
      <b/>
      <sz val="12"/>
      <color theme="1"/>
      <name val="Calibri"/>
      <family val="2"/>
      <scheme val="minor"/>
    </font>
    <font>
      <i/>
      <sz val="10"/>
      <name val="Calibri"/>
      <family val="2"/>
      <scheme val="minor"/>
    </font>
    <font>
      <b/>
      <sz val="11"/>
      <color rgb="FFFFFFFF"/>
      <name val="Calibri"/>
    </font>
    <font>
      <b/>
      <vertAlign val="superscript"/>
      <sz val="11"/>
      <color rgb="FFFFFFFF"/>
      <name val="Calibri"/>
    </font>
  </fonts>
  <fills count="3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theme="4"/>
      </patternFill>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s>
  <borders count="23">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95B3D7"/>
      </bottom>
      <diagonal/>
    </border>
    <border>
      <left/>
      <right style="thin">
        <color theme="4" tint="0.39997558519241921"/>
      </right>
      <top style="thin">
        <color theme="4" tint="0.39997558519241921"/>
      </top>
      <bottom/>
      <diagonal/>
    </border>
    <border>
      <left/>
      <right style="thin">
        <color theme="4" tint="0.39997558519241921"/>
      </right>
      <top/>
      <bottom style="thin">
        <color rgb="FF95B3D7"/>
      </bottom>
      <diagonal/>
    </border>
    <border>
      <left/>
      <right/>
      <top style="thin">
        <color theme="8"/>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10" applyNumberFormat="0" applyAlignment="0" applyProtection="0"/>
    <xf numFmtId="0" fontId="22" fillId="11" borderId="11" applyNumberFormat="0" applyAlignment="0" applyProtection="0"/>
    <xf numFmtId="0" fontId="23" fillId="11" borderId="10" applyNumberFormat="0" applyAlignment="0" applyProtection="0"/>
    <xf numFmtId="0" fontId="24" fillId="0" borderId="12" applyNumberFormat="0" applyFill="0" applyAlignment="0" applyProtection="0"/>
    <xf numFmtId="0" fontId="25" fillId="12" borderId="13" applyNumberFormat="0" applyAlignment="0" applyProtection="0"/>
    <xf numFmtId="0" fontId="6" fillId="0" borderId="0" applyNumberFormat="0" applyFill="0" applyBorder="0" applyAlignment="0" applyProtection="0"/>
    <xf numFmtId="0" fontId="1" fillId="13" borderId="14" applyNumberFormat="0" applyFon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cellStyleXfs>
  <cellXfs count="91">
    <xf numFmtId="0" fontId="0" fillId="0" borderId="0" xfId="0"/>
    <xf numFmtId="0" fontId="3" fillId="0" borderId="0" xfId="0" applyFont="1"/>
    <xf numFmtId="14" fontId="3" fillId="3" borderId="1" xfId="0" applyNumberFormat="1" applyFont="1" applyFill="1" applyBorder="1"/>
    <xf numFmtId="10" fontId="3" fillId="3" borderId="2" xfId="0" applyNumberFormat="1" applyFont="1" applyFill="1" applyBorder="1"/>
    <xf numFmtId="14" fontId="3" fillId="0" borderId="1" xfId="0" applyNumberFormat="1" applyFont="1" applyBorder="1"/>
    <xf numFmtId="10" fontId="3" fillId="0" borderId="2" xfId="0" applyNumberFormat="1" applyFont="1" applyBorder="1"/>
    <xf numFmtId="14" fontId="3" fillId="3" borderId="1" xfId="0" applyNumberFormat="1" applyFont="1" applyFill="1" applyBorder="1" applyAlignment="1">
      <alignment horizontal="right"/>
    </xf>
    <xf numFmtId="10" fontId="3" fillId="3" borderId="2" xfId="1" applyNumberFormat="1" applyFont="1" applyFill="1" applyBorder="1"/>
    <xf numFmtId="14" fontId="4"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10" fontId="3" fillId="0" borderId="0" xfId="0" applyNumberFormat="1" applyFont="1" applyAlignment="1">
      <alignment horizontal="center" vertical="center"/>
    </xf>
    <xf numFmtId="14" fontId="3" fillId="3" borderId="4" xfId="0" applyNumberFormat="1" applyFont="1" applyFill="1" applyBorder="1" applyAlignment="1">
      <alignment horizontal="right"/>
    </xf>
    <xf numFmtId="10" fontId="3" fillId="0" borderId="2" xfId="2" applyNumberFormat="1" applyFont="1" applyBorder="1"/>
    <xf numFmtId="10" fontId="3" fillId="3" borderId="5" xfId="2" applyNumberFormat="1" applyFont="1" applyFill="1" applyBorder="1"/>
    <xf numFmtId="10" fontId="3" fillId="3" borderId="0" xfId="0" applyNumberFormat="1" applyFont="1" applyFill="1"/>
    <xf numFmtId="10" fontId="3" fillId="0" borderId="0" xfId="0" applyNumberFormat="1" applyFont="1"/>
    <xf numFmtId="10" fontId="3" fillId="3" borderId="0" xfId="1" applyNumberFormat="1" applyFont="1" applyFill="1"/>
    <xf numFmtId="10" fontId="3" fillId="0" borderId="0" xfId="2" applyNumberFormat="1" applyFont="1"/>
    <xf numFmtId="10" fontId="3" fillId="3" borderId="0" xfId="2" applyNumberFormat="1" applyFont="1" applyFill="1"/>
    <xf numFmtId="0" fontId="7" fillId="0" borderId="0" xfId="0" applyFont="1" applyAlignment="1">
      <alignment horizontal="center" vertical="center" wrapText="1"/>
    </xf>
    <xf numFmtId="0" fontId="7" fillId="0" borderId="0" xfId="0" applyFont="1" applyAlignment="1">
      <alignment horizontal="center" vertical="center"/>
    </xf>
    <xf numFmtId="10" fontId="3" fillId="0" borderId="0" xfId="1" applyNumberFormat="1" applyFont="1" applyAlignment="1">
      <alignment horizontal="center" vertical="center"/>
    </xf>
    <xf numFmtId="14" fontId="4" fillId="0" borderId="0" xfId="0" applyNumberFormat="1" applyFont="1" applyAlignment="1">
      <alignment horizontal="justify" vertical="top" wrapText="1"/>
    </xf>
    <xf numFmtId="0" fontId="5" fillId="4" borderId="0" xfId="0" applyFont="1" applyFill="1" applyAlignment="1">
      <alignment horizontal="center" vertical="top"/>
    </xf>
    <xf numFmtId="0" fontId="7" fillId="5" borderId="0" xfId="0" applyFont="1" applyFill="1" applyAlignment="1">
      <alignment horizontal="center" vertical="center" wrapText="1"/>
    </xf>
    <xf numFmtId="10" fontId="3" fillId="6" borderId="0" xfId="0" applyNumberFormat="1" applyFont="1" applyFill="1"/>
    <xf numFmtId="14" fontId="3" fillId="0" borderId="1" xfId="0" applyNumberFormat="1" applyFont="1" applyBorder="1" applyAlignment="1">
      <alignment vertical="center"/>
    </xf>
    <xf numFmtId="10" fontId="3" fillId="0" borderId="2" xfId="0" applyNumberFormat="1" applyFont="1" applyBorder="1" applyAlignment="1">
      <alignment vertical="center"/>
    </xf>
    <xf numFmtId="10"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10" fontId="3" fillId="0" borderId="0" xfId="0" applyNumberFormat="1" applyFont="1" applyAlignment="1">
      <alignment horizontal="center"/>
    </xf>
    <xf numFmtId="10" fontId="3" fillId="0" borderId="0" xfId="0" applyNumberFormat="1" applyFont="1" applyAlignment="1">
      <alignment horizontal="right"/>
    </xf>
    <xf numFmtId="10" fontId="3" fillId="0" borderId="5" xfId="0" applyNumberFormat="1" applyFont="1" applyBorder="1" applyAlignment="1">
      <alignment horizont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7" xfId="0" applyFont="1" applyFill="1" applyBorder="1" applyAlignment="1">
      <alignment horizontal="center" vertical="center" wrapText="1"/>
    </xf>
    <xf numFmtId="14" fontId="3" fillId="3" borderId="4" xfId="0" applyNumberFormat="1" applyFont="1" applyFill="1" applyBorder="1"/>
    <xf numFmtId="10" fontId="3" fillId="3" borderId="5" xfId="0" applyNumberFormat="1" applyFont="1" applyFill="1" applyBorder="1" applyAlignment="1">
      <alignment horizontal="center"/>
    </xf>
    <xf numFmtId="10" fontId="3" fillId="3" borderId="17" xfId="0" applyNumberFormat="1" applyFont="1" applyFill="1" applyBorder="1" applyAlignment="1">
      <alignment horizontal="center"/>
    </xf>
    <xf numFmtId="10" fontId="3" fillId="0" borderId="17" xfId="0" applyNumberFormat="1" applyFont="1" applyBorder="1" applyAlignment="1">
      <alignment horizontal="center"/>
    </xf>
    <xf numFmtId="0" fontId="3" fillId="0" borderId="19" xfId="0" applyFont="1" applyBorder="1"/>
    <xf numFmtId="14" fontId="3" fillId="0" borderId="4" xfId="0" applyNumberFormat="1" applyFont="1" applyBorder="1" applyAlignment="1">
      <alignment horizontal="right" vertical="top"/>
    </xf>
    <xf numFmtId="10" fontId="3" fillId="0" borderId="5" xfId="0" applyNumberFormat="1" applyFont="1" applyBorder="1" applyAlignment="1">
      <alignment horizontal="center" vertical="center"/>
    </xf>
    <xf numFmtId="14" fontId="3" fillId="0" borderId="6" xfId="0" applyNumberFormat="1" applyFont="1" applyBorder="1" applyAlignment="1">
      <alignment horizontal="right" vertical="top"/>
    </xf>
    <xf numFmtId="10" fontId="3" fillId="0" borderId="16" xfId="0" applyNumberFormat="1" applyFont="1" applyBorder="1" applyAlignment="1">
      <alignment horizontal="center" vertical="center"/>
    </xf>
    <xf numFmtId="0" fontId="0" fillId="0" borderId="0" xfId="0" applyAlignment="1">
      <alignment horizontal="center"/>
    </xf>
    <xf numFmtId="14" fontId="13" fillId="0" borderId="0" xfId="0" applyNumberFormat="1" applyFont="1" applyAlignment="1">
      <alignment vertical="top" wrapText="1"/>
    </xf>
    <xf numFmtId="0" fontId="31" fillId="0" borderId="0" xfId="0" applyFont="1" applyAlignment="1">
      <alignment horizontal="left"/>
    </xf>
    <xf numFmtId="0" fontId="3" fillId="0" borderId="0" xfId="0" applyFont="1" applyAlignment="1">
      <alignment horizontal="left" vertical="center"/>
    </xf>
    <xf numFmtId="0" fontId="25" fillId="38" borderId="22" xfId="0" applyFont="1" applyFill="1" applyBorder="1" applyAlignment="1">
      <alignment horizontal="center"/>
    </xf>
    <xf numFmtId="0" fontId="0" fillId="0" borderId="22" xfId="0" applyBorder="1" applyAlignment="1">
      <alignment horizontal="center"/>
    </xf>
    <xf numFmtId="165" fontId="0" fillId="0" borderId="22" xfId="0" applyNumberFormat="1" applyBorder="1"/>
    <xf numFmtId="14" fontId="3" fillId="0" borderId="4" xfId="0" applyNumberFormat="1" applyFont="1" applyBorder="1"/>
    <xf numFmtId="14" fontId="4" fillId="0" borderId="0" xfId="0" applyNumberFormat="1"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1" fillId="0" borderId="0" xfId="0" applyFont="1" applyAlignment="1">
      <alignment horizontal="center"/>
    </xf>
    <xf numFmtId="2" fontId="3" fillId="0" borderId="0" xfId="2" applyNumberFormat="1" applyFont="1"/>
    <xf numFmtId="10" fontId="3" fillId="0" borderId="0" xfId="0" applyNumberFormat="1" applyFont="1" applyAlignment="1">
      <alignment horizontal="left" wrapText="1"/>
    </xf>
    <xf numFmtId="14" fontId="13" fillId="0" borderId="0" xfId="0" applyNumberFormat="1" applyFont="1" applyAlignment="1">
      <alignment horizontal="left" vertical="top" wrapText="1"/>
    </xf>
    <xf numFmtId="10" fontId="3" fillId="0" borderId="5" xfId="0" applyNumberFormat="1" applyFont="1" applyBorder="1"/>
    <xf numFmtId="14" fontId="3" fillId="0" borderId="0" xfId="0" applyNumberFormat="1" applyFont="1"/>
    <xf numFmtId="10" fontId="3" fillId="0" borderId="0" xfId="0" applyNumberFormat="1" applyFont="1" applyAlignment="1">
      <alignment horizontal="left" indent="2"/>
    </xf>
    <xf numFmtId="10" fontId="35" fillId="0" borderId="0" xfId="1" applyNumberFormat="1" applyFont="1" applyAlignment="1">
      <alignment horizontal="center" vertical="center"/>
    </xf>
    <xf numFmtId="0" fontId="39" fillId="0" borderId="0" xfId="0" applyFont="1"/>
    <xf numFmtId="10" fontId="35" fillId="0" borderId="5" xfId="0" applyNumberFormat="1" applyFont="1" applyBorder="1" applyAlignment="1">
      <alignment horizontal="center"/>
    </xf>
    <xf numFmtId="0" fontId="35" fillId="0" borderId="0" xfId="0" applyFont="1" applyAlignment="1">
      <alignment horizontal="left" wrapText="1"/>
    </xf>
    <xf numFmtId="14" fontId="36" fillId="0" borderId="0" xfId="0" applyNumberFormat="1" applyFont="1" applyAlignment="1">
      <alignment horizontal="left" vertical="top" wrapText="1"/>
    </xf>
    <xf numFmtId="0" fontId="2" fillId="0" borderId="0" xfId="0" applyFont="1" applyAlignment="1">
      <alignment horizontal="center"/>
    </xf>
    <xf numFmtId="0" fontId="3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left" vertical="top" wrapText="1"/>
    </xf>
    <xf numFmtId="14" fontId="4" fillId="0" borderId="0" xfId="0" applyNumberFormat="1" applyFont="1" applyAlignment="1">
      <alignment horizontal="left" vertical="top" wrapText="1"/>
    </xf>
    <xf numFmtId="0" fontId="3" fillId="0" borderId="0" xfId="0" applyFont="1" applyAlignment="1">
      <alignment horizontal="center" vertical="center" wrapText="1"/>
    </xf>
    <xf numFmtId="0" fontId="5" fillId="2" borderId="6" xfId="0" applyFont="1" applyFill="1" applyBorder="1" applyAlignment="1">
      <alignment horizontal="center" vertical="top"/>
    </xf>
    <xf numFmtId="0" fontId="5" fillId="2" borderId="0" xfId="0" applyFont="1" applyFill="1" applyAlignment="1">
      <alignment horizontal="center" vertical="top"/>
    </xf>
    <xf numFmtId="0" fontId="5" fillId="2" borderId="1" xfId="0" applyFont="1" applyFill="1" applyBorder="1" applyAlignment="1">
      <alignment horizontal="center" vertical="top"/>
    </xf>
    <xf numFmtId="0" fontId="5" fillId="2" borderId="3" xfId="0" applyFont="1" applyFill="1" applyBorder="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10" fontId="3" fillId="0" borderId="17" xfId="0" applyNumberFormat="1" applyFont="1" applyBorder="1" applyAlignment="1">
      <alignment horizontal="center" vertical="center" wrapText="1"/>
    </xf>
    <xf numFmtId="10" fontId="3" fillId="0" borderId="18" xfId="0" applyNumberFormat="1" applyFont="1" applyBorder="1" applyAlignment="1">
      <alignment horizontal="center" vertical="center" wrapText="1"/>
    </xf>
    <xf numFmtId="14" fontId="13" fillId="0" borderId="0" xfId="0" applyNumberFormat="1" applyFont="1" applyAlignment="1">
      <alignment horizontal="left" vertical="top" wrapText="1"/>
    </xf>
    <xf numFmtId="0" fontId="5" fillId="2" borderId="20" xfId="0" applyFont="1" applyFill="1" applyBorder="1" applyAlignment="1">
      <alignment horizontal="center" vertical="top"/>
    </xf>
    <xf numFmtId="0" fontId="5" fillId="2" borderId="21" xfId="0" applyFont="1" applyFill="1" applyBorder="1" applyAlignment="1">
      <alignment horizontal="center" vertical="top"/>
    </xf>
    <xf numFmtId="0" fontId="41" fillId="38" borderId="22" xfId="0" applyFont="1" applyFill="1" applyBorder="1" applyAlignment="1">
      <alignment horizontal="center"/>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2" builtinId="3"/>
    <cellStyle name="Neutral" xfId="10" builtinId="28" customBuiltin="1"/>
    <cellStyle name="Normal" xfId="0" builtinId="0"/>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33">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Calibri"/>
        <scheme val="minor"/>
      </font>
      <numFmt numFmtId="19" formatCode="dd/mm/yyyy"/>
      <border diagonalUp="0" diagonalDown="0" outline="0">
        <left style="thin">
          <color theme="4" tint="0.39997558519241921"/>
        </left>
        <right/>
        <top style="thin">
          <color theme="4" tint="0.39997558519241921"/>
        </top>
        <bottom style="thin">
          <color theme="4" tint="0.39997558519241921"/>
        </bottom>
      </border>
    </dxf>
    <dxf>
      <border outline="0">
        <bottom style="thin">
          <color rgb="FF95B3D7"/>
        </bottom>
      </border>
    </dxf>
    <dxf>
      <font>
        <strike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4" formatCode="0.00%"/>
    </dxf>
    <dxf>
      <font>
        <b val="0"/>
        <i val="0"/>
        <strike val="0"/>
        <condense val="0"/>
        <extend val="0"/>
        <outline val="0"/>
        <shadow val="0"/>
        <u val="none"/>
        <vertAlign val="baseline"/>
        <sz val="12"/>
        <color theme="1"/>
        <name val="Calibri"/>
        <scheme val="minor"/>
      </font>
      <numFmt numFmtId="14" formatCode="0.0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Calibri"/>
        <scheme val="minor"/>
      </font>
      <numFmt numFmtId="19" formatCode="dd/mm/yyyy"/>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rgb="FF95B3D7"/>
        </bottom>
      </border>
    </dxf>
    <dxf>
      <font>
        <strike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2"/>
        <color theme="1"/>
        <name val="Calibri"/>
        <scheme val="minor"/>
      </font>
      <numFmt numFmtId="14" formatCode="0.00%"/>
    </dxf>
    <dxf>
      <font>
        <b val="0"/>
        <i val="0"/>
        <strike val="0"/>
        <condense val="0"/>
        <extend val="0"/>
        <outline val="0"/>
        <shadow val="0"/>
        <u val="none"/>
        <vertAlign val="baseline"/>
        <sz val="12"/>
        <color theme="1"/>
        <name val="Calibri"/>
        <scheme val="minor"/>
      </font>
      <numFmt numFmtId="14" formatCode="0.0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Calibri"/>
        <scheme val="minor"/>
      </font>
      <numFmt numFmtId="19" formatCode="dd/mm/yyyy"/>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rgb="FF95B3D7"/>
        </bottom>
      </border>
    </dxf>
    <dxf>
      <font>
        <strike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4" formatCode="0.00%"/>
    </dxf>
    <dxf>
      <font>
        <b val="0"/>
        <i val="0"/>
        <strike val="0"/>
        <condense val="0"/>
        <extend val="0"/>
        <outline val="0"/>
        <shadow val="0"/>
        <u val="none"/>
        <vertAlign val="baseline"/>
        <sz val="12"/>
        <color theme="1"/>
        <name val="Calibri"/>
        <scheme val="minor"/>
      </font>
      <numFmt numFmtId="14" formatCode="0.0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Calibri"/>
        <scheme val="minor"/>
      </font>
      <numFmt numFmtId="19" formatCode="dd/mm/yyyy"/>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rgb="FF95B3D7"/>
        </bottom>
      </border>
    </dxf>
    <dxf>
      <font>
        <strike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Calibri"/>
        <scheme val="minor"/>
      </font>
      <numFmt numFmtId="19" formatCode="dd/mm/yyyy"/>
      <border diagonalUp="0" diagonalDown="0" outline="0">
        <left style="thin">
          <color theme="4" tint="0.39997558519241921"/>
        </left>
        <right/>
        <top style="thin">
          <color theme="4" tint="0.39997558519241921"/>
        </top>
        <bottom style="thin">
          <color theme="4" tint="0.39997558519241921"/>
        </bottom>
      </border>
    </dxf>
    <dxf>
      <border outline="0">
        <bottom style="thin">
          <color rgb="FF95B3D7"/>
        </bottom>
      </border>
    </dxf>
    <dxf>
      <font>
        <strike val="0"/>
        <outline val="0"/>
        <shadow val="0"/>
        <u val="none"/>
        <vertAlign val="baseline"/>
        <sz val="10"/>
        <color theme="1"/>
        <name val="Calibri"/>
        <scheme val="minor"/>
      </font>
      <alignment horizontal="center" vertical="center" textRotation="0" indent="0" justifyLastLine="0" shrinkToFit="0" readingOrder="0"/>
    </dxf>
  </dxfs>
  <tableStyles count="0" defaultTableStyle="TableStyleMedium2" defaultPivotStyle="PivotStyleLight16"/>
  <colors>
    <mruColors>
      <color rgb="FF006699"/>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en-US" sz="1200"/>
              <a:t>Costa Rica: Curva de tipos de</a:t>
            </a:r>
            <a:r>
              <a:rPr lang="en-US" sz="1200" baseline="0"/>
              <a:t> interés técnico, aplicables a provisiones técnicas en seguros de largo plazo, 2024-2025</a:t>
            </a:r>
            <a:endParaRPr lang="en-US" sz="1200"/>
          </a:p>
        </c:rich>
      </c:tx>
      <c:layout>
        <c:manualLayout>
          <c:xMode val="edge"/>
          <c:yMode val="edge"/>
          <c:x val="1.5291375291375297E-2"/>
          <c:y val="2.1609936895581126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0384870115535"/>
          <c:y val="0.1845443618613094"/>
          <c:w val="0.84882458748600476"/>
          <c:h val="0.60719409684845693"/>
        </c:manualLayout>
      </c:layout>
      <c:lineChart>
        <c:grouping val="standard"/>
        <c:varyColors val="0"/>
        <c:ser>
          <c:idx val="0"/>
          <c:order val="2"/>
          <c:tx>
            <c:v>Mar-24</c:v>
          </c:tx>
          <c:spPr>
            <a:ln w="28575" cap="rnd">
              <a:solidFill>
                <a:schemeClr val="accent1"/>
              </a:solidFill>
              <a:round/>
            </a:ln>
            <a:effectLst/>
          </c:spPr>
          <c:marker>
            <c:symbol val="none"/>
          </c:marker>
          <c:val>
            <c:numRef>
              <c:f>'Curva Colones'!$I$10:$I$159</c:f>
              <c:numCache>
                <c:formatCode>0.00000</c:formatCode>
                <c:ptCount val="150"/>
                <c:pt idx="0">
                  <c:v>3.9740000000001004E-2</c:v>
                </c:pt>
                <c:pt idx="1">
                  <c:v>6.5231923518475593E-2</c:v>
                </c:pt>
                <c:pt idx="2">
                  <c:v>7.7069431590584991E-2</c:v>
                </c:pt>
                <c:pt idx="3">
                  <c:v>7.6161520860149892E-2</c:v>
                </c:pt>
                <c:pt idx="4">
                  <c:v>7.3852139690026394E-2</c:v>
                </c:pt>
                <c:pt idx="5">
                  <c:v>7.1637687031783998E-2</c:v>
                </c:pt>
                <c:pt idx="6">
                  <c:v>6.9522797746472895E-2</c:v>
                </c:pt>
                <c:pt idx="7">
                  <c:v>6.7510752047998598E-2</c:v>
                </c:pt>
                <c:pt idx="8">
                  <c:v>6.560354377681149E-2</c:v>
                </c:pt>
                <c:pt idx="9">
                  <c:v>6.3801973618423796E-2</c:v>
                </c:pt>
                <c:pt idx="10">
                  <c:v>6.2105760721549899E-2</c:v>
                </c:pt>
                <c:pt idx="11">
                  <c:v>6.0513666349943596E-2</c:v>
                </c:pt>
                <c:pt idx="12">
                  <c:v>5.9023623709403797E-2</c:v>
                </c:pt>
                <c:pt idx="13">
                  <c:v>5.7632868827126496E-2</c:v>
                </c:pt>
                <c:pt idx="14">
                  <c:v>5.6338068228161495E-2</c:v>
                </c:pt>
                <c:pt idx="15">
                  <c:v>5.5135440068241198E-2</c:v>
                </c:pt>
                <c:pt idx="16">
                  <c:v>5.4020866275265395E-2</c:v>
                </c:pt>
                <c:pt idx="17">
                  <c:v>5.2989994074222301E-2</c:v>
                </c:pt>
                <c:pt idx="18">
                  <c:v>5.2019151918418695E-2</c:v>
                </c:pt>
                <c:pt idx="19">
                  <c:v>5.0833578492694695E-2</c:v>
                </c:pt>
                <c:pt idx="20">
                  <c:v>4.9735186961137892E-2</c:v>
                </c:pt>
                <c:pt idx="21">
                  <c:v>4.8719603813062694E-2</c:v>
                </c:pt>
                <c:pt idx="22">
                  <c:v>4.7816941607911903E-2</c:v>
                </c:pt>
                <c:pt idx="23">
                  <c:v>4.7506345212901903E-2</c:v>
                </c:pt>
                <c:pt idx="24">
                  <c:v>4.7223740445427702E-2</c:v>
                </c:pt>
                <c:pt idx="25">
                  <c:v>4.6966737098573103E-2</c:v>
                </c:pt>
                <c:pt idx="26">
                  <c:v>4.6733125412872702E-2</c:v>
                </c:pt>
                <c:pt idx="27">
                  <c:v>4.65208667834551E-2</c:v>
                </c:pt>
                <c:pt idx="28">
                  <c:v>4.6328084081904003E-2</c:v>
                </c:pt>
                <c:pt idx="29">
                  <c:v>4.6153051821115697E-2</c:v>
                </c:pt>
                <c:pt idx="30">
                  <c:v>4.5994186344054902E-2</c:v>
                </c:pt>
                <c:pt idx="31">
                  <c:v>4.5850036177129197E-2</c:v>
                </c:pt>
                <c:pt idx="32">
                  <c:v>4.5719272655127402E-2</c:v>
                </c:pt>
                <c:pt idx="33">
                  <c:v>4.5600680896084697E-2</c:v>
                </c:pt>
                <c:pt idx="34">
                  <c:v>4.5450832746202104E-2</c:v>
                </c:pt>
                <c:pt idx="35">
                  <c:v>4.5304630245510603E-2</c:v>
                </c:pt>
                <c:pt idx="36">
                  <c:v>4.5171999606214402E-2</c:v>
                </c:pt>
                <c:pt idx="37">
                  <c:v>4.5051710103251402E-2</c:v>
                </c:pt>
                <c:pt idx="38">
                  <c:v>4.49426373714438E-2</c:v>
                </c:pt>
                <c:pt idx="39">
                  <c:v>4.48437551672346E-2</c:v>
                </c:pt>
                <c:pt idx="40">
                  <c:v>4.4754127589880698E-2</c:v>
                </c:pt>
                <c:pt idx="41">
                  <c:v>4.4672901773264398E-2</c:v>
                </c:pt>
                <c:pt idx="42">
                  <c:v>4.4599301048911501E-2</c:v>
                </c:pt>
                <c:pt idx="43">
                  <c:v>4.4532618573700604E-2</c:v>
                </c:pt>
                <c:pt idx="44">
                  <c:v>4.4472211410081001E-2</c:v>
                </c:pt>
                <c:pt idx="45">
                  <c:v>4.4417495042087404E-2</c:v>
                </c:pt>
                <c:pt idx="46">
                  <c:v>4.4367938307892901E-2</c:v>
                </c:pt>
                <c:pt idx="47">
                  <c:v>4.4323058727610103E-2</c:v>
                </c:pt>
                <c:pt idx="48">
                  <c:v>4.4282418203804498E-2</c:v>
                </c:pt>
                <c:pt idx="49">
                  <c:v>4.4245619072219002E-2</c:v>
                </c:pt>
                <c:pt idx="50">
                  <c:v>4.4212300479135401E-2</c:v>
                </c:pt>
                <c:pt idx="51">
                  <c:v>4.4182135063776003E-2</c:v>
                </c:pt>
                <c:pt idx="52">
                  <c:v>4.4154825922903804E-2</c:v>
                </c:pt>
                <c:pt idx="53">
                  <c:v>4.4130103837438303E-2</c:v>
                </c:pt>
                <c:pt idx="54">
                  <c:v>4.4107724740406098E-2</c:v>
                </c:pt>
                <c:pt idx="55">
                  <c:v>4.40874674075699E-2</c:v>
                </c:pt>
                <c:pt idx="56">
                  <c:v>4.4069131352715799E-2</c:v>
                </c:pt>
                <c:pt idx="57">
                  <c:v>4.4052534910777499E-2</c:v>
                </c:pt>
                <c:pt idx="58">
                  <c:v>4.40375134932715E-2</c:v>
                </c:pt>
                <c:pt idx="59">
                  <c:v>4.4023918001265899E-2</c:v>
                </c:pt>
                <c:pt idx="60">
                  <c:v>4.4011613382703201E-2</c:v>
                </c:pt>
                <c:pt idx="61">
                  <c:v>4.4000477321158499E-2</c:v>
                </c:pt>
                <c:pt idx="62">
                  <c:v>4.3990399044973101E-2</c:v>
                </c:pt>
                <c:pt idx="63">
                  <c:v>4.3981278245790803E-2</c:v>
                </c:pt>
                <c:pt idx="64">
                  <c:v>4.3973024096913102E-2</c:v>
                </c:pt>
                <c:pt idx="65">
                  <c:v>4.3965554362605304E-2</c:v>
                </c:pt>
                <c:pt idx="66">
                  <c:v>4.39587945900149E-2</c:v>
                </c:pt>
                <c:pt idx="67">
                  <c:v>4.3952677376265799E-2</c:v>
                </c:pt>
                <c:pt idx="68">
                  <c:v>4.3947141703987301E-2</c:v>
                </c:pt>
                <c:pt idx="69">
                  <c:v>4.3942132338753999E-2</c:v>
                </c:pt>
                <c:pt idx="70">
                  <c:v>4.3937599283104901E-2</c:v>
                </c:pt>
                <c:pt idx="71">
                  <c:v>4.3933497281690999E-2</c:v>
                </c:pt>
                <c:pt idx="72">
                  <c:v>4.3929785372781902E-2</c:v>
                </c:pt>
                <c:pt idx="73">
                  <c:v>4.3926426482124498E-2</c:v>
                </c:pt>
                <c:pt idx="74">
                  <c:v>4.39233870548109E-2</c:v>
                </c:pt>
                <c:pt idx="75">
                  <c:v>4.3920636722024502E-2</c:v>
                </c:pt>
                <c:pt idx="76">
                  <c:v>4.3918147999137604E-2</c:v>
                </c:pt>
                <c:pt idx="77">
                  <c:v>4.3915896012161802E-2</c:v>
                </c:pt>
                <c:pt idx="78">
                  <c:v>4.3913858250393401E-2</c:v>
                </c:pt>
                <c:pt idx="79">
                  <c:v>4.3912014342005E-2</c:v>
                </c:pt>
                <c:pt idx="80">
                  <c:v>4.39103458512718E-2</c:v>
                </c:pt>
                <c:pt idx="81">
                  <c:v>4.3908836094679701E-2</c:v>
                </c:pt>
                <c:pt idx="82">
                  <c:v>4.3907469974576598E-2</c:v>
                </c:pt>
                <c:pt idx="83">
                  <c:v>4.3906233828694102E-2</c:v>
                </c:pt>
                <c:pt idx="84">
                  <c:v>4.3905115293584901E-2</c:v>
                </c:pt>
                <c:pt idx="85">
                  <c:v>4.39041031815312E-2</c:v>
                </c:pt>
                <c:pt idx="86">
                  <c:v>4.3903187368586102E-2</c:v>
                </c:pt>
                <c:pt idx="87">
                  <c:v>4.3902358693551698E-2</c:v>
                </c:pt>
                <c:pt idx="88">
                  <c:v>4.3901608866598801E-2</c:v>
                </c:pt>
                <c:pt idx="89">
                  <c:v>4.3900930386283503E-2</c:v>
                </c:pt>
                <c:pt idx="90">
                  <c:v>4.39003164646651E-2</c:v>
                </c:pt>
                <c:pt idx="91">
                  <c:v>4.3899760959489699E-2</c:v>
                </c:pt>
                <c:pt idx="92">
                  <c:v>4.3899258312785003E-2</c:v>
                </c:pt>
                <c:pt idx="93">
                  <c:v>4.3898803495238704E-2</c:v>
                </c:pt>
                <c:pt idx="94">
                  <c:v>4.3898391956083499E-2</c:v>
                </c:pt>
                <c:pt idx="95">
                  <c:v>4.3898019577362904E-2</c:v>
                </c:pt>
                <c:pt idx="96">
                  <c:v>4.3897682633039399E-2</c:v>
                </c:pt>
                <c:pt idx="97">
                  <c:v>4.3897377751353904E-2</c:v>
                </c:pt>
                <c:pt idx="98">
                  <c:v>4.3897101881589601E-2</c:v>
                </c:pt>
                <c:pt idx="99">
                  <c:v>4.3896852263087503E-2</c:v>
                </c:pt>
                <c:pt idx="100">
                  <c:v>4.38966263979318E-2</c:v>
                </c:pt>
                <c:pt idx="101">
                  <c:v>4.3896422025932198E-2</c:v>
                </c:pt>
                <c:pt idx="102">
                  <c:v>4.3896237101801801E-2</c:v>
                </c:pt>
                <c:pt idx="103">
                  <c:v>4.3896069775002503E-2</c:v>
                </c:pt>
                <c:pt idx="104">
                  <c:v>4.3895918370998002E-2</c:v>
                </c:pt>
                <c:pt idx="105">
                  <c:v>4.3895781374669304E-2</c:v>
                </c:pt>
                <c:pt idx="106">
                  <c:v>4.3895657414932399E-2</c:v>
                </c:pt>
                <c:pt idx="107">
                  <c:v>4.3895545251316198E-2</c:v>
                </c:pt>
                <c:pt idx="108">
                  <c:v>4.38954437612483E-2</c:v>
                </c:pt>
                <c:pt idx="109">
                  <c:v>4.3895351929101302E-2</c:v>
                </c:pt>
                <c:pt idx="110">
                  <c:v>4.3895268835785803E-2</c:v>
                </c:pt>
                <c:pt idx="111">
                  <c:v>4.3895193649734598E-2</c:v>
                </c:pt>
                <c:pt idx="112">
                  <c:v>4.3895125618532801E-2</c:v>
                </c:pt>
                <c:pt idx="113">
                  <c:v>4.3895064061223302E-2</c:v>
                </c:pt>
                <c:pt idx="114">
                  <c:v>4.3895008361862699E-2</c:v>
                </c:pt>
                <c:pt idx="115">
                  <c:v>4.3894957962897198E-2</c:v>
                </c:pt>
                <c:pt idx="116">
                  <c:v>4.3894912360030201E-2</c:v>
                </c:pt>
                <c:pt idx="117">
                  <c:v>4.38948710968073E-2</c:v>
                </c:pt>
                <c:pt idx="118">
                  <c:v>4.3894833760241503E-2</c:v>
                </c:pt>
                <c:pt idx="119">
                  <c:v>4.3894799976747098E-2</c:v>
                </c:pt>
                <c:pt idx="120">
                  <c:v>4.38947694081194E-2</c:v>
                </c:pt>
                <c:pt idx="121">
                  <c:v>4.3894741748486399E-2</c:v>
                </c:pt>
                <c:pt idx="122">
                  <c:v>4.3894716720999899E-2</c:v>
                </c:pt>
                <c:pt idx="123">
                  <c:v>4.38946940751926E-2</c:v>
                </c:pt>
                <c:pt idx="124">
                  <c:v>4.3894673584380303E-2</c:v>
                </c:pt>
                <c:pt idx="125">
                  <c:v>4.3894655043561402E-2</c:v>
                </c:pt>
                <c:pt idx="126">
                  <c:v>4.3894638267077603E-2</c:v>
                </c:pt>
                <c:pt idx="127">
                  <c:v>4.3894623087135903E-2</c:v>
                </c:pt>
                <c:pt idx="128">
                  <c:v>4.3894609351734198E-2</c:v>
                </c:pt>
                <c:pt idx="129">
                  <c:v>4.3894596923416199E-2</c:v>
                </c:pt>
                <c:pt idx="130">
                  <c:v>4.3894585677800899E-2</c:v>
                </c:pt>
                <c:pt idx="131">
                  <c:v>4.3894575502372898E-2</c:v>
                </c:pt>
                <c:pt idx="132">
                  <c:v>4.3894566295221399E-2</c:v>
                </c:pt>
                <c:pt idx="133">
                  <c:v>4.3894557964285902E-2</c:v>
                </c:pt>
                <c:pt idx="134">
                  <c:v>4.3894550426147802E-2</c:v>
                </c:pt>
                <c:pt idx="135">
                  <c:v>4.38945436053223E-2</c:v>
                </c:pt>
                <c:pt idx="136">
                  <c:v>4.3894537433586303E-2</c:v>
                </c:pt>
                <c:pt idx="137">
                  <c:v>4.3894531849194902E-2</c:v>
                </c:pt>
                <c:pt idx="138">
                  <c:v>4.38945267962111E-2</c:v>
                </c:pt>
                <c:pt idx="139">
                  <c:v>4.3894522224067999E-2</c:v>
                </c:pt>
                <c:pt idx="140">
                  <c:v>4.3894518087066098E-2</c:v>
                </c:pt>
                <c:pt idx="141">
                  <c:v>4.3894514343684701E-2</c:v>
                </c:pt>
                <c:pt idx="142">
                  <c:v>4.3894510956590999E-2</c:v>
                </c:pt>
                <c:pt idx="143">
                  <c:v>4.3894507891827902E-2</c:v>
                </c:pt>
                <c:pt idx="144">
                  <c:v>4.38945051186551E-2</c:v>
                </c:pt>
                <c:pt idx="145">
                  <c:v>4.3894502609418504E-2</c:v>
                </c:pt>
                <c:pt idx="146">
                  <c:v>4.3894500338991602E-2</c:v>
                </c:pt>
                <c:pt idx="147">
                  <c:v>4.3894498284571398E-2</c:v>
                </c:pt>
                <c:pt idx="148">
                  <c:v>4.3894496425698301E-2</c:v>
                </c:pt>
                <c:pt idx="149">
                  <c:v>4.3894494743709302E-2</c:v>
                </c:pt>
              </c:numCache>
            </c:numRef>
          </c:val>
          <c:smooth val="0"/>
          <c:extLst>
            <c:ext xmlns:c16="http://schemas.microsoft.com/office/drawing/2014/chart" uri="{C3380CC4-5D6E-409C-BE32-E72D297353CC}">
              <c16:uniqueId val="{00000000-ACEC-4967-8720-54A04B89B612}"/>
            </c:ext>
          </c:extLst>
        </c:ser>
        <c:ser>
          <c:idx val="1"/>
          <c:order val="3"/>
          <c:tx>
            <c:v>Sep-24</c:v>
          </c:tx>
          <c:spPr>
            <a:ln w="28575" cap="rnd">
              <a:solidFill>
                <a:schemeClr val="accent2"/>
              </a:solidFill>
              <a:round/>
            </a:ln>
            <a:effectLst/>
          </c:spPr>
          <c:marker>
            <c:symbol val="none"/>
          </c:marker>
          <c:val>
            <c:numRef>
              <c:f>'Curva Colones'!$J$10:$J$159</c:f>
              <c:numCache>
                <c:formatCode>0.00000</c:formatCode>
                <c:ptCount val="150"/>
                <c:pt idx="0">
                  <c:v>4.0740000000001005E-2</c:v>
                </c:pt>
                <c:pt idx="1">
                  <c:v>6.2731923518475591E-2</c:v>
                </c:pt>
                <c:pt idx="2">
                  <c:v>7.4569431590584989E-2</c:v>
                </c:pt>
                <c:pt idx="3">
                  <c:v>7.366152086014989E-2</c:v>
                </c:pt>
                <c:pt idx="4">
                  <c:v>7.1352139690026392E-2</c:v>
                </c:pt>
                <c:pt idx="5">
                  <c:v>6.9137687031783995E-2</c:v>
                </c:pt>
                <c:pt idx="6">
                  <c:v>6.7022797746472892E-2</c:v>
                </c:pt>
                <c:pt idx="7">
                  <c:v>6.5010752047998596E-2</c:v>
                </c:pt>
                <c:pt idx="8">
                  <c:v>6.3103543776811488E-2</c:v>
                </c:pt>
                <c:pt idx="9">
                  <c:v>6.1301973618423794E-2</c:v>
                </c:pt>
                <c:pt idx="10">
                  <c:v>5.9605760721549897E-2</c:v>
                </c:pt>
                <c:pt idx="11">
                  <c:v>5.8013666349943593E-2</c:v>
                </c:pt>
                <c:pt idx="12">
                  <c:v>5.6523623709403795E-2</c:v>
                </c:pt>
                <c:pt idx="13">
                  <c:v>5.5132868827126494E-2</c:v>
                </c:pt>
                <c:pt idx="14">
                  <c:v>5.3838068228161493E-2</c:v>
                </c:pt>
                <c:pt idx="15">
                  <c:v>5.2635440068241196E-2</c:v>
                </c:pt>
                <c:pt idx="16">
                  <c:v>5.1520866275265392E-2</c:v>
                </c:pt>
                <c:pt idx="17">
                  <c:v>5.0850648594617902E-2</c:v>
                </c:pt>
                <c:pt idx="18">
                  <c:v>5.0409980990180299E-2</c:v>
                </c:pt>
                <c:pt idx="19">
                  <c:v>5.0008054488222403E-2</c:v>
                </c:pt>
                <c:pt idx="20">
                  <c:v>4.9641731299275398E-2</c:v>
                </c:pt>
                <c:pt idx="21">
                  <c:v>4.9308080195656197E-2</c:v>
                </c:pt>
                <c:pt idx="22">
                  <c:v>4.8816941607911904E-2</c:v>
                </c:pt>
                <c:pt idx="23">
                  <c:v>4.8506345212901904E-2</c:v>
                </c:pt>
                <c:pt idx="24">
                  <c:v>4.8223740445427703E-2</c:v>
                </c:pt>
                <c:pt idx="25">
                  <c:v>4.7966737098573103E-2</c:v>
                </c:pt>
                <c:pt idx="26">
                  <c:v>4.7733125412872703E-2</c:v>
                </c:pt>
                <c:pt idx="27">
                  <c:v>4.7520866783455101E-2</c:v>
                </c:pt>
                <c:pt idx="28">
                  <c:v>4.7328084081904004E-2</c:v>
                </c:pt>
                <c:pt idx="29">
                  <c:v>4.7153051821115698E-2</c:v>
                </c:pt>
                <c:pt idx="30">
                  <c:v>4.6994186344054903E-2</c:v>
                </c:pt>
                <c:pt idx="31">
                  <c:v>4.6850036177129198E-2</c:v>
                </c:pt>
                <c:pt idx="32">
                  <c:v>4.6719272655127403E-2</c:v>
                </c:pt>
                <c:pt idx="33">
                  <c:v>4.6600680896084698E-2</c:v>
                </c:pt>
                <c:pt idx="34">
                  <c:v>4.6450832746202105E-2</c:v>
                </c:pt>
                <c:pt idx="35">
                  <c:v>4.6304630245510604E-2</c:v>
                </c:pt>
                <c:pt idx="36">
                  <c:v>4.6171999606214403E-2</c:v>
                </c:pt>
                <c:pt idx="37">
                  <c:v>4.6051710103251403E-2</c:v>
                </c:pt>
                <c:pt idx="38">
                  <c:v>4.5942637371443801E-2</c:v>
                </c:pt>
                <c:pt idx="39">
                  <c:v>4.5843755167234601E-2</c:v>
                </c:pt>
                <c:pt idx="40">
                  <c:v>4.5754127589880698E-2</c:v>
                </c:pt>
                <c:pt idx="41">
                  <c:v>4.5672901773264399E-2</c:v>
                </c:pt>
                <c:pt idx="42">
                  <c:v>4.5599301048911502E-2</c:v>
                </c:pt>
                <c:pt idx="43">
                  <c:v>4.5532618573700605E-2</c:v>
                </c:pt>
                <c:pt idx="44">
                  <c:v>4.5472211410081002E-2</c:v>
                </c:pt>
                <c:pt idx="45">
                  <c:v>4.5417495042087405E-2</c:v>
                </c:pt>
                <c:pt idx="46">
                  <c:v>4.5367938307892902E-2</c:v>
                </c:pt>
                <c:pt idx="47">
                  <c:v>4.5323058727610104E-2</c:v>
                </c:pt>
                <c:pt idx="48">
                  <c:v>4.5282418203804499E-2</c:v>
                </c:pt>
                <c:pt idx="49">
                  <c:v>4.5245619072219002E-2</c:v>
                </c:pt>
                <c:pt idx="50">
                  <c:v>4.5212300479135402E-2</c:v>
                </c:pt>
                <c:pt idx="51">
                  <c:v>4.5182135063776004E-2</c:v>
                </c:pt>
                <c:pt idx="52">
                  <c:v>4.5154825922903805E-2</c:v>
                </c:pt>
                <c:pt idx="53">
                  <c:v>4.5130103837438304E-2</c:v>
                </c:pt>
                <c:pt idx="54">
                  <c:v>4.5107724740406099E-2</c:v>
                </c:pt>
                <c:pt idx="55">
                  <c:v>4.5087467407569901E-2</c:v>
                </c:pt>
                <c:pt idx="56">
                  <c:v>4.5069131352715799E-2</c:v>
                </c:pt>
                <c:pt idx="57">
                  <c:v>4.50525349107775E-2</c:v>
                </c:pt>
                <c:pt idx="58">
                  <c:v>4.5037513493271501E-2</c:v>
                </c:pt>
                <c:pt idx="59">
                  <c:v>4.50239180012659E-2</c:v>
                </c:pt>
                <c:pt idx="60">
                  <c:v>4.5011613382703201E-2</c:v>
                </c:pt>
                <c:pt idx="61">
                  <c:v>4.50004773211585E-2</c:v>
                </c:pt>
                <c:pt idx="62">
                  <c:v>4.4990399044973102E-2</c:v>
                </c:pt>
                <c:pt idx="63">
                  <c:v>4.4981278245790804E-2</c:v>
                </c:pt>
                <c:pt idx="64">
                  <c:v>4.4973024096913103E-2</c:v>
                </c:pt>
                <c:pt idx="65">
                  <c:v>4.4965554362605305E-2</c:v>
                </c:pt>
                <c:pt idx="66">
                  <c:v>4.4958794590014901E-2</c:v>
                </c:pt>
                <c:pt idx="67">
                  <c:v>4.49526773762658E-2</c:v>
                </c:pt>
                <c:pt idx="68">
                  <c:v>4.4947141703987302E-2</c:v>
                </c:pt>
                <c:pt idx="69">
                  <c:v>4.4942132338754E-2</c:v>
                </c:pt>
                <c:pt idx="70">
                  <c:v>4.4937599283104902E-2</c:v>
                </c:pt>
                <c:pt idx="71">
                  <c:v>4.4933497281691E-2</c:v>
                </c:pt>
                <c:pt idx="72">
                  <c:v>4.4929785372781902E-2</c:v>
                </c:pt>
                <c:pt idx="73">
                  <c:v>4.4926426482124499E-2</c:v>
                </c:pt>
                <c:pt idx="74">
                  <c:v>4.4923387054810901E-2</c:v>
                </c:pt>
                <c:pt idx="75">
                  <c:v>4.4920636722024503E-2</c:v>
                </c:pt>
                <c:pt idx="76">
                  <c:v>4.4918147999137605E-2</c:v>
                </c:pt>
                <c:pt idx="77">
                  <c:v>4.4915896012161803E-2</c:v>
                </c:pt>
                <c:pt idx="78">
                  <c:v>4.4913858250393401E-2</c:v>
                </c:pt>
                <c:pt idx="79">
                  <c:v>4.4912014342005001E-2</c:v>
                </c:pt>
                <c:pt idx="80">
                  <c:v>4.49103458512718E-2</c:v>
                </c:pt>
                <c:pt idx="81">
                  <c:v>4.4908836094679702E-2</c:v>
                </c:pt>
                <c:pt idx="82">
                  <c:v>4.4907469974576598E-2</c:v>
                </c:pt>
                <c:pt idx="83">
                  <c:v>4.4906233828694103E-2</c:v>
                </c:pt>
                <c:pt idx="84">
                  <c:v>4.4905115293584902E-2</c:v>
                </c:pt>
                <c:pt idx="85">
                  <c:v>4.4904103181531201E-2</c:v>
                </c:pt>
                <c:pt idx="86">
                  <c:v>4.4903187368586103E-2</c:v>
                </c:pt>
                <c:pt idx="87">
                  <c:v>4.4902358693551699E-2</c:v>
                </c:pt>
                <c:pt idx="88">
                  <c:v>4.4901608866598802E-2</c:v>
                </c:pt>
                <c:pt idx="89">
                  <c:v>4.4900930386283504E-2</c:v>
                </c:pt>
                <c:pt idx="90">
                  <c:v>4.4900316464665101E-2</c:v>
                </c:pt>
                <c:pt idx="91">
                  <c:v>4.48997609594897E-2</c:v>
                </c:pt>
                <c:pt idx="92">
                  <c:v>4.4899258312785004E-2</c:v>
                </c:pt>
                <c:pt idx="93">
                  <c:v>4.4898803495238705E-2</c:v>
                </c:pt>
                <c:pt idx="94">
                  <c:v>4.48983919560835E-2</c:v>
                </c:pt>
                <c:pt idx="95">
                  <c:v>4.4898019577362905E-2</c:v>
                </c:pt>
                <c:pt idx="96">
                  <c:v>4.48976826330394E-2</c:v>
                </c:pt>
                <c:pt idx="97">
                  <c:v>4.4897377751353905E-2</c:v>
                </c:pt>
                <c:pt idx="98">
                  <c:v>4.4897101881589602E-2</c:v>
                </c:pt>
                <c:pt idx="99">
                  <c:v>4.4896852263087504E-2</c:v>
                </c:pt>
                <c:pt idx="100">
                  <c:v>4.4896626397931801E-2</c:v>
                </c:pt>
                <c:pt idx="101">
                  <c:v>4.4896422025932199E-2</c:v>
                </c:pt>
                <c:pt idx="102">
                  <c:v>4.4896237101801802E-2</c:v>
                </c:pt>
                <c:pt idx="103">
                  <c:v>4.4896069775002503E-2</c:v>
                </c:pt>
                <c:pt idx="104">
                  <c:v>4.4895918370998003E-2</c:v>
                </c:pt>
                <c:pt idx="105">
                  <c:v>4.4895781374669305E-2</c:v>
                </c:pt>
                <c:pt idx="106">
                  <c:v>4.4895657414932399E-2</c:v>
                </c:pt>
                <c:pt idx="107">
                  <c:v>4.4895545251316199E-2</c:v>
                </c:pt>
                <c:pt idx="108">
                  <c:v>4.4895443761248301E-2</c:v>
                </c:pt>
                <c:pt idx="109">
                  <c:v>4.4895351929101303E-2</c:v>
                </c:pt>
                <c:pt idx="110">
                  <c:v>4.4895268835785804E-2</c:v>
                </c:pt>
                <c:pt idx="111">
                  <c:v>4.4895193649734599E-2</c:v>
                </c:pt>
                <c:pt idx="112">
                  <c:v>4.4895125618532802E-2</c:v>
                </c:pt>
                <c:pt idx="113">
                  <c:v>4.4895064061223303E-2</c:v>
                </c:pt>
                <c:pt idx="114">
                  <c:v>4.48950083618627E-2</c:v>
                </c:pt>
                <c:pt idx="115">
                  <c:v>4.4894957962897199E-2</c:v>
                </c:pt>
                <c:pt idx="116">
                  <c:v>4.4894912360030202E-2</c:v>
                </c:pt>
                <c:pt idx="117">
                  <c:v>4.4894871096807301E-2</c:v>
                </c:pt>
                <c:pt idx="118">
                  <c:v>4.4894833760241504E-2</c:v>
                </c:pt>
                <c:pt idx="119">
                  <c:v>4.4894799976747099E-2</c:v>
                </c:pt>
                <c:pt idx="120">
                  <c:v>4.48947694081194E-2</c:v>
                </c:pt>
                <c:pt idx="121">
                  <c:v>4.48947417484864E-2</c:v>
                </c:pt>
                <c:pt idx="122">
                  <c:v>4.48947167209999E-2</c:v>
                </c:pt>
                <c:pt idx="123">
                  <c:v>4.4894694075192601E-2</c:v>
                </c:pt>
                <c:pt idx="124">
                  <c:v>4.4894673584380304E-2</c:v>
                </c:pt>
                <c:pt idx="125">
                  <c:v>4.4894655043561403E-2</c:v>
                </c:pt>
                <c:pt idx="126">
                  <c:v>4.4894638267077604E-2</c:v>
                </c:pt>
                <c:pt idx="127">
                  <c:v>4.4894623087135904E-2</c:v>
                </c:pt>
                <c:pt idx="128">
                  <c:v>4.4894609351734199E-2</c:v>
                </c:pt>
                <c:pt idx="129">
                  <c:v>4.48945969234162E-2</c:v>
                </c:pt>
                <c:pt idx="130">
                  <c:v>4.4894585677800899E-2</c:v>
                </c:pt>
                <c:pt idx="131">
                  <c:v>4.4894575502372899E-2</c:v>
                </c:pt>
                <c:pt idx="132">
                  <c:v>4.48945662952214E-2</c:v>
                </c:pt>
                <c:pt idx="133">
                  <c:v>4.4894557964285903E-2</c:v>
                </c:pt>
                <c:pt idx="134">
                  <c:v>4.4894550426147803E-2</c:v>
                </c:pt>
                <c:pt idx="135">
                  <c:v>4.4894543605322301E-2</c:v>
                </c:pt>
                <c:pt idx="136">
                  <c:v>4.4894537433586304E-2</c:v>
                </c:pt>
                <c:pt idx="137">
                  <c:v>4.4894531849194903E-2</c:v>
                </c:pt>
                <c:pt idx="138">
                  <c:v>4.4894526796211101E-2</c:v>
                </c:pt>
                <c:pt idx="139">
                  <c:v>4.4894522224067999E-2</c:v>
                </c:pt>
                <c:pt idx="140">
                  <c:v>4.4894518087066099E-2</c:v>
                </c:pt>
                <c:pt idx="141">
                  <c:v>4.4894514343684702E-2</c:v>
                </c:pt>
                <c:pt idx="142">
                  <c:v>4.4894510956590999E-2</c:v>
                </c:pt>
                <c:pt idx="143">
                  <c:v>4.4894507891827903E-2</c:v>
                </c:pt>
                <c:pt idx="144">
                  <c:v>4.4894505118655101E-2</c:v>
                </c:pt>
                <c:pt idx="145">
                  <c:v>4.4894502609418505E-2</c:v>
                </c:pt>
                <c:pt idx="146">
                  <c:v>4.4894500338991603E-2</c:v>
                </c:pt>
                <c:pt idx="147">
                  <c:v>4.4894498284571399E-2</c:v>
                </c:pt>
                <c:pt idx="148">
                  <c:v>4.4894496425698302E-2</c:v>
                </c:pt>
                <c:pt idx="149">
                  <c:v>4.4894494743709303E-2</c:v>
                </c:pt>
              </c:numCache>
            </c:numRef>
          </c:val>
          <c:smooth val="0"/>
          <c:extLst>
            <c:ext xmlns:c16="http://schemas.microsoft.com/office/drawing/2014/chart" uri="{C3380CC4-5D6E-409C-BE32-E72D297353CC}">
              <c16:uniqueId val="{00000000-CFF8-4284-8FB6-B686D409FDD9}"/>
            </c:ext>
          </c:extLst>
        </c:ser>
        <c:ser>
          <c:idx val="2"/>
          <c:order val="4"/>
          <c:tx>
            <c:v>Mar-25</c:v>
          </c:tx>
          <c:spPr>
            <a:ln w="28575" cap="rnd">
              <a:solidFill>
                <a:schemeClr val="accent3"/>
              </a:solidFill>
              <a:round/>
            </a:ln>
            <a:effectLst/>
          </c:spPr>
          <c:marker>
            <c:symbol val="none"/>
          </c:marker>
          <c:val>
            <c:numRef>
              <c:f>'Curva Colones'!$K$10:$K$159</c:f>
              <c:numCache>
                <c:formatCode>0.00000</c:formatCode>
                <c:ptCount val="150"/>
                <c:pt idx="0">
                  <c:v>4.1740000000001005E-2</c:v>
                </c:pt>
                <c:pt idx="1">
                  <c:v>6.0231923518475589E-2</c:v>
                </c:pt>
                <c:pt idx="2">
                  <c:v>7.2069431590584987E-2</c:v>
                </c:pt>
                <c:pt idx="3">
                  <c:v>7.1161520860149888E-2</c:v>
                </c:pt>
                <c:pt idx="4">
                  <c:v>6.885213969002639E-2</c:v>
                </c:pt>
                <c:pt idx="5">
                  <c:v>6.6637687031783993E-2</c:v>
                </c:pt>
                <c:pt idx="6">
                  <c:v>6.452279774647289E-2</c:v>
                </c:pt>
                <c:pt idx="7">
                  <c:v>6.2510752047998594E-2</c:v>
                </c:pt>
                <c:pt idx="8">
                  <c:v>6.0603543776811486E-2</c:v>
                </c:pt>
                <c:pt idx="9">
                  <c:v>5.8801973618423792E-2</c:v>
                </c:pt>
                <c:pt idx="10">
                  <c:v>5.7105760721549895E-2</c:v>
                </c:pt>
                <c:pt idx="11">
                  <c:v>5.5513666349943591E-2</c:v>
                </c:pt>
                <c:pt idx="12">
                  <c:v>5.4023623709403792E-2</c:v>
                </c:pt>
                <c:pt idx="13">
                  <c:v>5.2632868827126492E-2</c:v>
                </c:pt>
                <c:pt idx="14">
                  <c:v>5.1956276695516397E-2</c:v>
                </c:pt>
                <c:pt idx="15">
                  <c:v>5.1419764078474602E-2</c:v>
                </c:pt>
                <c:pt idx="16">
                  <c:v>5.0929518466501997E-2</c:v>
                </c:pt>
                <c:pt idx="17">
                  <c:v>5.0481949517830103E-2</c:v>
                </c:pt>
                <c:pt idx="18">
                  <c:v>5.0073674917596497E-2</c:v>
                </c:pt>
                <c:pt idx="19">
                  <c:v>4.97015215028083E-2</c:v>
                </c:pt>
                <c:pt idx="20">
                  <c:v>4.9362523270738402E-2</c:v>
                </c:pt>
                <c:pt idx="21">
                  <c:v>4.9053916932668702E-2</c:v>
                </c:pt>
                <c:pt idx="22">
                  <c:v>4.8773135585344497E-2</c:v>
                </c:pt>
                <c:pt idx="23">
                  <c:v>4.8517800988235903E-2</c:v>
                </c:pt>
                <c:pt idx="24">
                  <c:v>4.8285714857305498E-2</c:v>
                </c:pt>
                <c:pt idx="25">
                  <c:v>4.8074849515590899E-2</c:v>
                </c:pt>
                <c:pt idx="26">
                  <c:v>4.7883338179217597E-2</c:v>
                </c:pt>
                <c:pt idx="27">
                  <c:v>4.7709465103114503E-2</c:v>
                </c:pt>
                <c:pt idx="28">
                  <c:v>4.7551655764013899E-2</c:v>
                </c:pt>
                <c:pt idx="29">
                  <c:v>4.7408467218536199E-2</c:v>
                </c:pt>
                <c:pt idx="30">
                  <c:v>4.7278578740853797E-2</c:v>
                </c:pt>
                <c:pt idx="31">
                  <c:v>4.7160782816397601E-2</c:v>
                </c:pt>
                <c:pt idx="32">
                  <c:v>4.7053976545298602E-2</c:v>
                </c:pt>
                <c:pt idx="33">
                  <c:v>4.6957153490543302E-2</c:v>
                </c:pt>
                <c:pt idx="34">
                  <c:v>4.6869395990813099E-2</c:v>
                </c:pt>
                <c:pt idx="35">
                  <c:v>4.67898679462488E-2</c:v>
                </c:pt>
                <c:pt idx="36">
                  <c:v>4.6717808075967801E-2</c:v>
                </c:pt>
                <c:pt idx="37">
                  <c:v>4.6652523639100399E-2</c:v>
                </c:pt>
                <c:pt idx="38">
                  <c:v>4.6593384605829097E-2</c:v>
                </c:pt>
                <c:pt idx="39">
                  <c:v>4.6539818261145803E-2</c:v>
                </c:pt>
                <c:pt idx="40">
                  <c:v>4.6491304221282899E-2</c:v>
                </c:pt>
                <c:pt idx="41">
                  <c:v>4.6447369841089901E-2</c:v>
                </c:pt>
                <c:pt idx="42">
                  <c:v>4.6407585989837602E-2</c:v>
                </c:pt>
                <c:pt idx="43">
                  <c:v>4.6371563172263701E-2</c:v>
                </c:pt>
                <c:pt idx="44">
                  <c:v>4.6338947972155001E-2</c:v>
                </c:pt>
                <c:pt idx="45">
                  <c:v>4.6309419796070297E-2</c:v>
                </c:pt>
                <c:pt idx="46">
                  <c:v>4.6282687894987101E-2</c:v>
                </c:pt>
                <c:pt idx="47">
                  <c:v>4.6258488643773597E-2</c:v>
                </c:pt>
                <c:pt idx="48">
                  <c:v>4.6236583057947901E-2</c:v>
                </c:pt>
                <c:pt idx="49">
                  <c:v>4.6216754529098097E-2</c:v>
                </c:pt>
                <c:pt idx="50">
                  <c:v>4.6198806761683003E-2</c:v>
                </c:pt>
                <c:pt idx="51">
                  <c:v>4.6182135063776004E-2</c:v>
                </c:pt>
                <c:pt idx="52">
                  <c:v>4.6154825922903805E-2</c:v>
                </c:pt>
                <c:pt idx="53">
                  <c:v>4.6130103837438305E-2</c:v>
                </c:pt>
                <c:pt idx="54">
                  <c:v>4.61077247404061E-2</c:v>
                </c:pt>
                <c:pt idx="55">
                  <c:v>4.6087467407569901E-2</c:v>
                </c:pt>
                <c:pt idx="56">
                  <c:v>4.60691313527158E-2</c:v>
                </c:pt>
                <c:pt idx="57">
                  <c:v>4.6052534910777501E-2</c:v>
                </c:pt>
                <c:pt idx="58">
                  <c:v>4.6037513493271502E-2</c:v>
                </c:pt>
                <c:pt idx="59">
                  <c:v>4.6023918001265901E-2</c:v>
                </c:pt>
                <c:pt idx="60">
                  <c:v>4.6011613382703202E-2</c:v>
                </c:pt>
                <c:pt idx="61">
                  <c:v>4.6000477321158501E-2</c:v>
                </c:pt>
                <c:pt idx="62">
                  <c:v>4.5990399044973103E-2</c:v>
                </c:pt>
                <c:pt idx="63">
                  <c:v>4.5981278245790805E-2</c:v>
                </c:pt>
                <c:pt idx="64">
                  <c:v>4.5973024096913104E-2</c:v>
                </c:pt>
                <c:pt idx="65">
                  <c:v>4.5965554362605306E-2</c:v>
                </c:pt>
                <c:pt idx="66">
                  <c:v>4.5958794590014902E-2</c:v>
                </c:pt>
                <c:pt idx="67">
                  <c:v>4.5952677376265801E-2</c:v>
                </c:pt>
                <c:pt idx="68">
                  <c:v>4.5947141703987303E-2</c:v>
                </c:pt>
                <c:pt idx="69">
                  <c:v>4.5942132338754001E-2</c:v>
                </c:pt>
                <c:pt idx="70">
                  <c:v>4.5937599283104903E-2</c:v>
                </c:pt>
                <c:pt idx="71">
                  <c:v>4.5933497281691001E-2</c:v>
                </c:pt>
                <c:pt idx="72">
                  <c:v>4.5929785372781903E-2</c:v>
                </c:pt>
                <c:pt idx="73">
                  <c:v>4.5926426482124499E-2</c:v>
                </c:pt>
                <c:pt idx="74">
                  <c:v>4.5923387054810902E-2</c:v>
                </c:pt>
                <c:pt idx="75">
                  <c:v>4.5920636722024503E-2</c:v>
                </c:pt>
                <c:pt idx="76">
                  <c:v>4.5918147999137605E-2</c:v>
                </c:pt>
                <c:pt idx="77">
                  <c:v>4.5915896012161804E-2</c:v>
                </c:pt>
                <c:pt idx="78">
                  <c:v>4.5913858250393402E-2</c:v>
                </c:pt>
                <c:pt idx="79">
                  <c:v>4.5912014342005002E-2</c:v>
                </c:pt>
                <c:pt idx="80">
                  <c:v>4.5910345851271801E-2</c:v>
                </c:pt>
                <c:pt idx="81">
                  <c:v>4.5908836094679703E-2</c:v>
                </c:pt>
                <c:pt idx="82">
                  <c:v>4.5907469974576599E-2</c:v>
                </c:pt>
                <c:pt idx="83">
                  <c:v>4.5906233828694104E-2</c:v>
                </c:pt>
                <c:pt idx="84">
                  <c:v>4.5905115293584903E-2</c:v>
                </c:pt>
                <c:pt idx="85">
                  <c:v>4.5904103181531201E-2</c:v>
                </c:pt>
                <c:pt idx="86">
                  <c:v>4.5903187368586104E-2</c:v>
                </c:pt>
                <c:pt idx="87">
                  <c:v>4.5902358693551699E-2</c:v>
                </c:pt>
                <c:pt idx="88">
                  <c:v>4.5901608866598803E-2</c:v>
                </c:pt>
                <c:pt idx="89">
                  <c:v>4.5900930386283505E-2</c:v>
                </c:pt>
                <c:pt idx="90">
                  <c:v>4.5900316464665102E-2</c:v>
                </c:pt>
                <c:pt idx="91">
                  <c:v>4.5899760959489701E-2</c:v>
                </c:pt>
                <c:pt idx="92">
                  <c:v>4.5899258312785005E-2</c:v>
                </c:pt>
                <c:pt idx="93">
                  <c:v>4.5898803495238706E-2</c:v>
                </c:pt>
                <c:pt idx="94">
                  <c:v>4.5898391956083501E-2</c:v>
                </c:pt>
                <c:pt idx="95">
                  <c:v>4.5898019577362906E-2</c:v>
                </c:pt>
                <c:pt idx="96">
                  <c:v>4.5897682633039401E-2</c:v>
                </c:pt>
                <c:pt idx="97">
                  <c:v>4.5897377751353906E-2</c:v>
                </c:pt>
                <c:pt idx="98">
                  <c:v>4.5897101881589603E-2</c:v>
                </c:pt>
                <c:pt idx="99">
                  <c:v>4.5896852263087505E-2</c:v>
                </c:pt>
                <c:pt idx="100">
                  <c:v>4.5896626397931801E-2</c:v>
                </c:pt>
                <c:pt idx="101">
                  <c:v>4.58964220259322E-2</c:v>
                </c:pt>
                <c:pt idx="102">
                  <c:v>4.5896237101801803E-2</c:v>
                </c:pt>
                <c:pt idx="103">
                  <c:v>4.5896069775002504E-2</c:v>
                </c:pt>
                <c:pt idx="104">
                  <c:v>4.5895918370998004E-2</c:v>
                </c:pt>
                <c:pt idx="105">
                  <c:v>4.5895781374669306E-2</c:v>
                </c:pt>
                <c:pt idx="106">
                  <c:v>4.58956574149324E-2</c:v>
                </c:pt>
                <c:pt idx="107">
                  <c:v>4.58955452513162E-2</c:v>
                </c:pt>
                <c:pt idx="108">
                  <c:v>4.5895443761248302E-2</c:v>
                </c:pt>
                <c:pt idx="109">
                  <c:v>4.5895351929101304E-2</c:v>
                </c:pt>
                <c:pt idx="110">
                  <c:v>4.5895268835785805E-2</c:v>
                </c:pt>
                <c:pt idx="111">
                  <c:v>4.58951936497346E-2</c:v>
                </c:pt>
                <c:pt idx="112">
                  <c:v>4.5895125618532803E-2</c:v>
                </c:pt>
                <c:pt idx="113">
                  <c:v>4.5895064061223304E-2</c:v>
                </c:pt>
                <c:pt idx="114">
                  <c:v>4.5895008361862701E-2</c:v>
                </c:pt>
                <c:pt idx="115">
                  <c:v>4.58949579628972E-2</c:v>
                </c:pt>
                <c:pt idx="116">
                  <c:v>4.5894912360030203E-2</c:v>
                </c:pt>
                <c:pt idx="117">
                  <c:v>4.5894871096807302E-2</c:v>
                </c:pt>
                <c:pt idx="118">
                  <c:v>4.5894833760241505E-2</c:v>
                </c:pt>
                <c:pt idx="119">
                  <c:v>4.58947999767471E-2</c:v>
                </c:pt>
                <c:pt idx="120">
                  <c:v>4.5894769408119401E-2</c:v>
                </c:pt>
                <c:pt idx="121">
                  <c:v>4.5894741748486401E-2</c:v>
                </c:pt>
                <c:pt idx="122">
                  <c:v>4.5894716720999901E-2</c:v>
                </c:pt>
                <c:pt idx="123">
                  <c:v>4.5894694075192602E-2</c:v>
                </c:pt>
                <c:pt idx="124">
                  <c:v>4.5894673584380305E-2</c:v>
                </c:pt>
                <c:pt idx="125">
                  <c:v>4.5894655043561404E-2</c:v>
                </c:pt>
                <c:pt idx="126">
                  <c:v>4.5894638267077605E-2</c:v>
                </c:pt>
                <c:pt idx="127">
                  <c:v>4.5894623087135905E-2</c:v>
                </c:pt>
                <c:pt idx="128">
                  <c:v>4.58946093517342E-2</c:v>
                </c:pt>
                <c:pt idx="129">
                  <c:v>4.58945969234162E-2</c:v>
                </c:pt>
                <c:pt idx="130">
                  <c:v>4.58945856778009E-2</c:v>
                </c:pt>
                <c:pt idx="131">
                  <c:v>4.58945755023729E-2</c:v>
                </c:pt>
                <c:pt idx="132">
                  <c:v>4.5894566295221401E-2</c:v>
                </c:pt>
                <c:pt idx="133">
                  <c:v>4.5894557964285904E-2</c:v>
                </c:pt>
                <c:pt idx="134">
                  <c:v>4.5894550426147804E-2</c:v>
                </c:pt>
                <c:pt idx="135">
                  <c:v>4.5894543605322302E-2</c:v>
                </c:pt>
                <c:pt idx="136">
                  <c:v>4.5894537433586305E-2</c:v>
                </c:pt>
                <c:pt idx="137">
                  <c:v>4.5894531849194904E-2</c:v>
                </c:pt>
                <c:pt idx="138">
                  <c:v>4.5894526796211102E-2</c:v>
                </c:pt>
                <c:pt idx="139">
                  <c:v>4.5894522224068E-2</c:v>
                </c:pt>
                <c:pt idx="140">
                  <c:v>4.58945180870661E-2</c:v>
                </c:pt>
                <c:pt idx="141">
                  <c:v>4.5894514343684703E-2</c:v>
                </c:pt>
                <c:pt idx="142">
                  <c:v>4.5894510956591E-2</c:v>
                </c:pt>
                <c:pt idx="143">
                  <c:v>4.5894507891827904E-2</c:v>
                </c:pt>
                <c:pt idx="144">
                  <c:v>4.5894505118655102E-2</c:v>
                </c:pt>
                <c:pt idx="145">
                  <c:v>4.5894502609418505E-2</c:v>
                </c:pt>
                <c:pt idx="146">
                  <c:v>4.5894500338991603E-2</c:v>
                </c:pt>
                <c:pt idx="147">
                  <c:v>4.58944982845714E-2</c:v>
                </c:pt>
                <c:pt idx="148">
                  <c:v>4.5894496425698303E-2</c:v>
                </c:pt>
                <c:pt idx="149">
                  <c:v>4.5894494743709303E-2</c:v>
                </c:pt>
              </c:numCache>
            </c:numRef>
          </c:val>
          <c:smooth val="0"/>
          <c:extLst>
            <c:ext xmlns:c16="http://schemas.microsoft.com/office/drawing/2014/chart" uri="{C3380CC4-5D6E-409C-BE32-E72D297353CC}">
              <c16:uniqueId val="{00000000-8EF7-416B-811C-2E2430CF7530}"/>
            </c:ext>
          </c:extLst>
        </c:ser>
        <c:ser>
          <c:idx val="3"/>
          <c:order val="5"/>
          <c:tx>
            <c:v>Sep-25</c:v>
          </c:tx>
          <c:spPr>
            <a:ln w="28575" cap="rnd">
              <a:solidFill>
                <a:schemeClr val="accent4"/>
              </a:solidFill>
              <a:round/>
            </a:ln>
            <a:effectLst/>
          </c:spPr>
          <c:marker>
            <c:symbol val="none"/>
          </c:marker>
          <c:val>
            <c:numRef>
              <c:f>'Curva Colones'!$L$10:$L$159</c:f>
              <c:numCache>
                <c:formatCode>0.00000</c:formatCode>
                <c:ptCount val="150"/>
                <c:pt idx="0">
                  <c:v>4.2740000000001006E-2</c:v>
                </c:pt>
                <c:pt idx="1">
                  <c:v>5.7731923518475586E-2</c:v>
                </c:pt>
                <c:pt idx="2">
                  <c:v>6.9569431590584985E-2</c:v>
                </c:pt>
                <c:pt idx="3">
                  <c:v>6.8661520860149886E-2</c:v>
                </c:pt>
                <c:pt idx="4">
                  <c:v>6.6352139690026388E-2</c:v>
                </c:pt>
                <c:pt idx="5">
                  <c:v>6.4137687031783991E-2</c:v>
                </c:pt>
                <c:pt idx="6">
                  <c:v>6.2022797746472888E-2</c:v>
                </c:pt>
                <c:pt idx="7">
                  <c:v>6.0010752047998592E-2</c:v>
                </c:pt>
                <c:pt idx="8">
                  <c:v>5.8103543776811484E-2</c:v>
                </c:pt>
                <c:pt idx="9">
                  <c:v>5.7176558067607401E-2</c:v>
                </c:pt>
                <c:pt idx="10">
                  <c:v>5.6337346799178997E-2</c:v>
                </c:pt>
                <c:pt idx="11">
                  <c:v>5.5565838800627702E-2</c:v>
                </c:pt>
                <c:pt idx="12">
                  <c:v>5.4857565702220598E-2</c:v>
                </c:pt>
                <c:pt idx="13">
                  <c:v>5.3632868827126493E-2</c:v>
                </c:pt>
                <c:pt idx="14">
                  <c:v>5.2956276695516398E-2</c:v>
                </c:pt>
                <c:pt idx="15">
                  <c:v>5.2419764078474602E-2</c:v>
                </c:pt>
                <c:pt idx="16">
                  <c:v>5.1929518466501998E-2</c:v>
                </c:pt>
                <c:pt idx="17">
                  <c:v>5.1481949517830104E-2</c:v>
                </c:pt>
                <c:pt idx="18">
                  <c:v>5.1073674917596498E-2</c:v>
                </c:pt>
                <c:pt idx="19">
                  <c:v>5.0701521502808301E-2</c:v>
                </c:pt>
                <c:pt idx="20">
                  <c:v>5.0362523270738403E-2</c:v>
                </c:pt>
                <c:pt idx="21">
                  <c:v>5.0053916932668703E-2</c:v>
                </c:pt>
                <c:pt idx="22">
                  <c:v>4.9773135585344498E-2</c:v>
                </c:pt>
                <c:pt idx="23">
                  <c:v>4.9517800988235904E-2</c:v>
                </c:pt>
                <c:pt idx="24">
                  <c:v>4.9285714857305499E-2</c:v>
                </c:pt>
                <c:pt idx="25">
                  <c:v>4.90748495155909E-2</c:v>
                </c:pt>
                <c:pt idx="26">
                  <c:v>4.8883338179217597E-2</c:v>
                </c:pt>
                <c:pt idx="27">
                  <c:v>4.8709465103114503E-2</c:v>
                </c:pt>
                <c:pt idx="28">
                  <c:v>4.85516557640139E-2</c:v>
                </c:pt>
                <c:pt idx="29">
                  <c:v>4.84084672185362E-2</c:v>
                </c:pt>
                <c:pt idx="30">
                  <c:v>4.8278578740853798E-2</c:v>
                </c:pt>
                <c:pt idx="31">
                  <c:v>4.8160782816397602E-2</c:v>
                </c:pt>
                <c:pt idx="32">
                  <c:v>4.8053976545298603E-2</c:v>
                </c:pt>
                <c:pt idx="33">
                  <c:v>4.7957153490543303E-2</c:v>
                </c:pt>
                <c:pt idx="34">
                  <c:v>4.78693959908131E-2</c:v>
                </c:pt>
                <c:pt idx="35">
                  <c:v>4.7789867946248801E-2</c:v>
                </c:pt>
                <c:pt idx="36">
                  <c:v>4.7717808075967802E-2</c:v>
                </c:pt>
                <c:pt idx="37">
                  <c:v>4.76525236391004E-2</c:v>
                </c:pt>
                <c:pt idx="38">
                  <c:v>4.7593384605829098E-2</c:v>
                </c:pt>
                <c:pt idx="39">
                  <c:v>4.7539818261145804E-2</c:v>
                </c:pt>
                <c:pt idx="40">
                  <c:v>4.74913042212829E-2</c:v>
                </c:pt>
                <c:pt idx="41">
                  <c:v>4.7447369841089902E-2</c:v>
                </c:pt>
                <c:pt idx="42">
                  <c:v>4.7407585989837603E-2</c:v>
                </c:pt>
                <c:pt idx="43">
                  <c:v>4.7371563172263702E-2</c:v>
                </c:pt>
                <c:pt idx="44">
                  <c:v>4.7338947972155002E-2</c:v>
                </c:pt>
                <c:pt idx="45">
                  <c:v>4.7309419796070298E-2</c:v>
                </c:pt>
                <c:pt idx="46">
                  <c:v>4.7282687894987102E-2</c:v>
                </c:pt>
                <c:pt idx="47">
                  <c:v>4.7258488643773598E-2</c:v>
                </c:pt>
                <c:pt idx="48">
                  <c:v>4.7236583057947902E-2</c:v>
                </c:pt>
                <c:pt idx="49">
                  <c:v>4.7216754529098098E-2</c:v>
                </c:pt>
                <c:pt idx="50">
                  <c:v>4.7198806761683004E-2</c:v>
                </c:pt>
                <c:pt idx="51">
                  <c:v>4.7182135063776005E-2</c:v>
                </c:pt>
                <c:pt idx="52">
                  <c:v>4.7154825922903806E-2</c:v>
                </c:pt>
                <c:pt idx="53">
                  <c:v>4.7130103837438306E-2</c:v>
                </c:pt>
                <c:pt idx="54">
                  <c:v>4.7107724740406101E-2</c:v>
                </c:pt>
                <c:pt idx="55">
                  <c:v>4.7087467407569902E-2</c:v>
                </c:pt>
                <c:pt idx="56">
                  <c:v>4.7069131352715801E-2</c:v>
                </c:pt>
                <c:pt idx="57">
                  <c:v>4.7052534910777502E-2</c:v>
                </c:pt>
                <c:pt idx="58">
                  <c:v>4.7037513493271503E-2</c:v>
                </c:pt>
                <c:pt idx="59">
                  <c:v>4.7023918001265902E-2</c:v>
                </c:pt>
                <c:pt idx="60">
                  <c:v>4.7011613382703203E-2</c:v>
                </c:pt>
                <c:pt idx="61">
                  <c:v>4.7000477321158501E-2</c:v>
                </c:pt>
                <c:pt idx="62">
                  <c:v>4.6990399044973104E-2</c:v>
                </c:pt>
                <c:pt idx="63">
                  <c:v>4.6981278245790806E-2</c:v>
                </c:pt>
                <c:pt idx="64">
                  <c:v>4.6973024096913105E-2</c:v>
                </c:pt>
                <c:pt idx="65">
                  <c:v>4.6965554362605307E-2</c:v>
                </c:pt>
                <c:pt idx="66">
                  <c:v>4.6958794590014903E-2</c:v>
                </c:pt>
                <c:pt idx="67">
                  <c:v>4.6952677376265801E-2</c:v>
                </c:pt>
                <c:pt idx="68">
                  <c:v>4.6947141703987304E-2</c:v>
                </c:pt>
                <c:pt idx="69">
                  <c:v>4.6942132338754002E-2</c:v>
                </c:pt>
                <c:pt idx="70">
                  <c:v>4.6937599283104904E-2</c:v>
                </c:pt>
                <c:pt idx="71">
                  <c:v>4.6933497281691001E-2</c:v>
                </c:pt>
                <c:pt idx="72">
                  <c:v>4.6929785372781904E-2</c:v>
                </c:pt>
                <c:pt idx="73">
                  <c:v>4.69264264821245E-2</c:v>
                </c:pt>
                <c:pt idx="74">
                  <c:v>4.6923387054810903E-2</c:v>
                </c:pt>
                <c:pt idx="75">
                  <c:v>4.6920636722024504E-2</c:v>
                </c:pt>
                <c:pt idx="76">
                  <c:v>4.6918147999137606E-2</c:v>
                </c:pt>
                <c:pt idx="77">
                  <c:v>4.6915896012161805E-2</c:v>
                </c:pt>
                <c:pt idx="78">
                  <c:v>4.6913858250393403E-2</c:v>
                </c:pt>
                <c:pt idx="79">
                  <c:v>4.6912014342005003E-2</c:v>
                </c:pt>
                <c:pt idx="80">
                  <c:v>4.6910345851271802E-2</c:v>
                </c:pt>
                <c:pt idx="81">
                  <c:v>4.6908836094679704E-2</c:v>
                </c:pt>
                <c:pt idx="82">
                  <c:v>4.69074699745766E-2</c:v>
                </c:pt>
                <c:pt idx="83">
                  <c:v>4.6906233828694105E-2</c:v>
                </c:pt>
                <c:pt idx="84">
                  <c:v>4.6905115293584904E-2</c:v>
                </c:pt>
                <c:pt idx="85">
                  <c:v>4.6904103181531202E-2</c:v>
                </c:pt>
                <c:pt idx="86">
                  <c:v>4.6903187368586105E-2</c:v>
                </c:pt>
                <c:pt idx="87">
                  <c:v>4.69023586935517E-2</c:v>
                </c:pt>
                <c:pt idx="88">
                  <c:v>4.6901608866598804E-2</c:v>
                </c:pt>
                <c:pt idx="89">
                  <c:v>4.6900930386283506E-2</c:v>
                </c:pt>
                <c:pt idx="90">
                  <c:v>4.6900316464665102E-2</c:v>
                </c:pt>
                <c:pt idx="91">
                  <c:v>4.6899760959489702E-2</c:v>
                </c:pt>
                <c:pt idx="92">
                  <c:v>4.6899258312785005E-2</c:v>
                </c:pt>
                <c:pt idx="93">
                  <c:v>4.6898803495238707E-2</c:v>
                </c:pt>
                <c:pt idx="94">
                  <c:v>4.6898391956083502E-2</c:v>
                </c:pt>
                <c:pt idx="95">
                  <c:v>4.6898019577362907E-2</c:v>
                </c:pt>
                <c:pt idx="96">
                  <c:v>4.6897682633039402E-2</c:v>
                </c:pt>
                <c:pt idx="97">
                  <c:v>4.6897377751353907E-2</c:v>
                </c:pt>
                <c:pt idx="98">
                  <c:v>4.6897101881589603E-2</c:v>
                </c:pt>
                <c:pt idx="99">
                  <c:v>4.6896852263087506E-2</c:v>
                </c:pt>
                <c:pt idx="100">
                  <c:v>4.6896626397931802E-2</c:v>
                </c:pt>
                <c:pt idx="101">
                  <c:v>4.6896422025932201E-2</c:v>
                </c:pt>
                <c:pt idx="102">
                  <c:v>4.6896237101801803E-2</c:v>
                </c:pt>
                <c:pt idx="103">
                  <c:v>4.6896069775002505E-2</c:v>
                </c:pt>
                <c:pt idx="104">
                  <c:v>4.6895918370998005E-2</c:v>
                </c:pt>
                <c:pt idx="105">
                  <c:v>4.6895781374669307E-2</c:v>
                </c:pt>
                <c:pt idx="106">
                  <c:v>4.6895657414932401E-2</c:v>
                </c:pt>
                <c:pt idx="107">
                  <c:v>4.6895545251316201E-2</c:v>
                </c:pt>
                <c:pt idx="108">
                  <c:v>4.6895443761248302E-2</c:v>
                </c:pt>
                <c:pt idx="109">
                  <c:v>4.6895351929101305E-2</c:v>
                </c:pt>
                <c:pt idx="110">
                  <c:v>4.6895268835785806E-2</c:v>
                </c:pt>
                <c:pt idx="111">
                  <c:v>4.6895193649734601E-2</c:v>
                </c:pt>
                <c:pt idx="112">
                  <c:v>4.6895125618532804E-2</c:v>
                </c:pt>
                <c:pt idx="113">
                  <c:v>4.6895064061223304E-2</c:v>
                </c:pt>
                <c:pt idx="114">
                  <c:v>4.6895008361862701E-2</c:v>
                </c:pt>
                <c:pt idx="115">
                  <c:v>4.68949579628972E-2</c:v>
                </c:pt>
                <c:pt idx="116">
                  <c:v>4.6894912360030204E-2</c:v>
                </c:pt>
                <c:pt idx="117">
                  <c:v>4.6894871096807303E-2</c:v>
                </c:pt>
                <c:pt idx="118">
                  <c:v>4.6894833760241506E-2</c:v>
                </c:pt>
                <c:pt idx="119">
                  <c:v>4.6894799976747101E-2</c:v>
                </c:pt>
                <c:pt idx="120">
                  <c:v>4.6894769408119402E-2</c:v>
                </c:pt>
                <c:pt idx="121">
                  <c:v>4.6894741748486402E-2</c:v>
                </c:pt>
                <c:pt idx="122">
                  <c:v>4.6894716720999902E-2</c:v>
                </c:pt>
                <c:pt idx="123">
                  <c:v>4.6894694075192603E-2</c:v>
                </c:pt>
                <c:pt idx="124">
                  <c:v>4.6894673584380306E-2</c:v>
                </c:pt>
                <c:pt idx="125">
                  <c:v>4.6894655043561405E-2</c:v>
                </c:pt>
                <c:pt idx="126">
                  <c:v>4.6894638267077605E-2</c:v>
                </c:pt>
                <c:pt idx="127">
                  <c:v>4.6894623087135906E-2</c:v>
                </c:pt>
                <c:pt idx="128">
                  <c:v>4.6894609351734201E-2</c:v>
                </c:pt>
                <c:pt idx="129">
                  <c:v>4.6894596923416201E-2</c:v>
                </c:pt>
                <c:pt idx="130">
                  <c:v>4.6894585677800901E-2</c:v>
                </c:pt>
                <c:pt idx="131">
                  <c:v>4.6894575502372901E-2</c:v>
                </c:pt>
                <c:pt idx="132">
                  <c:v>4.6894566295221402E-2</c:v>
                </c:pt>
                <c:pt idx="133">
                  <c:v>4.6894557964285905E-2</c:v>
                </c:pt>
                <c:pt idx="134">
                  <c:v>4.6894550426147805E-2</c:v>
                </c:pt>
                <c:pt idx="135">
                  <c:v>4.6894543605322303E-2</c:v>
                </c:pt>
                <c:pt idx="136">
                  <c:v>4.6894537433586306E-2</c:v>
                </c:pt>
                <c:pt idx="137">
                  <c:v>4.6894531849194905E-2</c:v>
                </c:pt>
                <c:pt idx="138">
                  <c:v>4.6894526796211103E-2</c:v>
                </c:pt>
                <c:pt idx="139">
                  <c:v>4.6894522224068001E-2</c:v>
                </c:pt>
                <c:pt idx="140">
                  <c:v>4.68945180870661E-2</c:v>
                </c:pt>
                <c:pt idx="141">
                  <c:v>4.6894514343684704E-2</c:v>
                </c:pt>
                <c:pt idx="142">
                  <c:v>4.6894510956591001E-2</c:v>
                </c:pt>
                <c:pt idx="143">
                  <c:v>4.6894507891827905E-2</c:v>
                </c:pt>
                <c:pt idx="144">
                  <c:v>4.6894505118655103E-2</c:v>
                </c:pt>
                <c:pt idx="145">
                  <c:v>4.6894502609418506E-2</c:v>
                </c:pt>
                <c:pt idx="146">
                  <c:v>4.6894500338991604E-2</c:v>
                </c:pt>
                <c:pt idx="147">
                  <c:v>4.6894498284571401E-2</c:v>
                </c:pt>
                <c:pt idx="148">
                  <c:v>4.6894496425698304E-2</c:v>
                </c:pt>
                <c:pt idx="149">
                  <c:v>4.6894494743709304E-2</c:v>
                </c:pt>
              </c:numCache>
            </c:numRef>
          </c:val>
          <c:smooth val="0"/>
          <c:extLst>
            <c:ext xmlns:c16="http://schemas.microsoft.com/office/drawing/2014/chart" uri="{C3380CC4-5D6E-409C-BE32-E72D297353CC}">
              <c16:uniqueId val="{00000000-5CD2-48CA-BF21-4C401408B9BE}"/>
            </c:ext>
          </c:extLst>
        </c:ser>
        <c:dLbls>
          <c:showLegendKey val="0"/>
          <c:showVal val="0"/>
          <c:showCatName val="0"/>
          <c:showSerName val="0"/>
          <c:showPercent val="0"/>
          <c:showBubbleSize val="0"/>
        </c:dLbls>
        <c:smooth val="0"/>
        <c:axId val="655203280"/>
        <c:axId val="655201320"/>
        <c:extLst>
          <c:ext xmlns:c15="http://schemas.microsoft.com/office/drawing/2012/chart" uri="{02D57815-91ED-43cb-92C2-25804820EDAC}">
            <c15:filteredLineSeries>
              <c15:ser>
                <c:idx val="4"/>
                <c:order val="0"/>
                <c:tx>
                  <c:v>Mar-2023</c:v>
                </c:tx>
                <c:spPr>
                  <a:ln w="28575" cap="rnd">
                    <a:solidFill>
                      <a:schemeClr val="accent5"/>
                    </a:solidFill>
                    <a:round/>
                  </a:ln>
                  <a:effectLst/>
                </c:spPr>
                <c:marker>
                  <c:symbol val="none"/>
                </c:marker>
                <c:val>
                  <c:numRef>
                    <c:extLst>
                      <c:ext uri="{02D57815-91ED-43cb-92C2-25804820EDAC}">
                        <c15:formulaRef>
                          <c15:sqref>'Curva Colones'!$G$10:$G$159</c15:sqref>
                        </c15:formulaRef>
                      </c:ext>
                    </c:extLst>
                    <c:numCache>
                      <c:formatCode>0.00000</c:formatCode>
                      <c:ptCount val="150"/>
                      <c:pt idx="0">
                        <c:v>3.7740000000001002E-2</c:v>
                      </c:pt>
                      <c:pt idx="1">
                        <c:v>7.0231923518475597E-2</c:v>
                      </c:pt>
                      <c:pt idx="2">
                        <c:v>8.2069431590584996E-2</c:v>
                      </c:pt>
                      <c:pt idx="3">
                        <c:v>8.1161520860149897E-2</c:v>
                      </c:pt>
                      <c:pt idx="4">
                        <c:v>7.8852139690026399E-2</c:v>
                      </c:pt>
                      <c:pt idx="5">
                        <c:v>7.6637687031784002E-2</c:v>
                      </c:pt>
                      <c:pt idx="6">
                        <c:v>7.4522797746472899E-2</c:v>
                      </c:pt>
                      <c:pt idx="7">
                        <c:v>7.2510752047998603E-2</c:v>
                      </c:pt>
                      <c:pt idx="8">
                        <c:v>7.0603543776811495E-2</c:v>
                      </c:pt>
                      <c:pt idx="9">
                        <c:v>6.8801973618423801E-2</c:v>
                      </c:pt>
                      <c:pt idx="10">
                        <c:v>6.7105760721549904E-2</c:v>
                      </c:pt>
                      <c:pt idx="11">
                        <c:v>6.55136663499436E-2</c:v>
                      </c:pt>
                      <c:pt idx="12">
                        <c:v>6.4023623709403801E-2</c:v>
                      </c:pt>
                      <c:pt idx="13">
                        <c:v>6.26328688271265E-2</c:v>
                      </c:pt>
                      <c:pt idx="14">
                        <c:v>6.1338068228161499E-2</c:v>
                      </c:pt>
                      <c:pt idx="15">
                        <c:v>6.0135440068241203E-2</c:v>
                      </c:pt>
                      <c:pt idx="16">
                        <c:v>5.8964567527194402E-2</c:v>
                      </c:pt>
                      <c:pt idx="17">
                        <c:v>5.75348104943618E-2</c:v>
                      </c:pt>
                      <c:pt idx="18">
                        <c:v>5.62022200704764E-2</c:v>
                      </c:pt>
                      <c:pt idx="19">
                        <c:v>5.4963213017071903E-2</c:v>
                      </c:pt>
                      <c:pt idx="20">
                        <c:v>5.3813822303223603E-2</c:v>
                      </c:pt>
                      <c:pt idx="21">
                        <c:v>5.2749803158044201E-2</c:v>
                      </c:pt>
                      <c:pt idx="22">
                        <c:v>5.1766727963029398E-2</c:v>
                      </c:pt>
                      <c:pt idx="23">
                        <c:v>5.0860069426500003E-2</c:v>
                      </c:pt>
                      <c:pt idx="24">
                        <c:v>5.00252720115359E-2</c:v>
                      </c:pt>
                      <c:pt idx="25">
                        <c:v>4.92578119971478E-2</c:v>
                      </c:pt>
                      <c:pt idx="26">
                        <c:v>4.8553246848556601E-2</c:v>
                      </c:pt>
                      <c:pt idx="27">
                        <c:v>4.7907254770561701E-2</c:v>
                      </c:pt>
                      <c:pt idx="28">
                        <c:v>4.7365455963503E-2</c:v>
                      </c:pt>
                      <c:pt idx="29">
                        <c:v>4.67744829100964E-2</c:v>
                      </c:pt>
                      <c:pt idx="30">
                        <c:v>4.6279901859864997E-2</c:v>
                      </c:pt>
                      <c:pt idx="31">
                        <c:v>4.5828317958498198E-2</c:v>
                      </c:pt>
                      <c:pt idx="32">
                        <c:v>4.5416333504663099E-2</c:v>
                      </c:pt>
                      <c:pt idx="33">
                        <c:v>4.5040759056708603E-2</c:v>
                      </c:pt>
                      <c:pt idx="34">
                        <c:v>4.4698611862208401E-2</c:v>
                      </c:pt>
                      <c:pt idx="35">
                        <c:v>4.43871117528436E-2</c:v>
                      </c:pt>
                      <c:pt idx="36">
                        <c:v>4.4103675087123803E-2</c:v>
                      </c:pt>
                      <c:pt idx="37">
                        <c:v>4.3845907238786001E-2</c:v>
                      </c:pt>
                      <c:pt idx="38">
                        <c:v>4.3611594050677403E-2</c:v>
                      </c:pt>
                      <c:pt idx="39">
                        <c:v>4.33986926025616E-2</c:v>
                      </c:pt>
                      <c:pt idx="40">
                        <c:v>4.3205321578937202E-2</c:v>
                      </c:pt>
                      <c:pt idx="41">
                        <c:v>4.3029751467314803E-2</c:v>
                      </c:pt>
                      <c:pt idx="42">
                        <c:v>4.28703947703966E-2</c:v>
                      </c:pt>
                      <c:pt idx="43">
                        <c:v>4.2725796374653499E-2</c:v>
                      </c:pt>
                      <c:pt idx="44">
                        <c:v>4.2594624183703002E-2</c:v>
                      </c:pt>
                      <c:pt idx="45">
                        <c:v>4.2475660096556997E-2</c:v>
                      </c:pt>
                      <c:pt idx="46">
                        <c:v>4.2367791387205797E-2</c:v>
                      </c:pt>
                      <c:pt idx="47">
                        <c:v>4.2270002522706497E-2</c:v>
                      </c:pt>
                      <c:pt idx="48">
                        <c:v>4.2181367441915599E-2</c:v>
                      </c:pt>
                      <c:pt idx="49">
                        <c:v>4.2101042304265597E-2</c:v>
                      </c:pt>
                      <c:pt idx="50">
                        <c:v>4.2028258709058401E-2</c:v>
                      </c:pt>
                      <c:pt idx="51">
                        <c:v>4.19623173774928E-2</c:v>
                      </c:pt>
                      <c:pt idx="52">
                        <c:v>4.1902582285235003E-2</c:v>
                      </c:pt>
                      <c:pt idx="53">
                        <c:v>4.1848475228229799E-2</c:v>
                      </c:pt>
                      <c:pt idx="54">
                        <c:v>4.1799470802493098E-2</c:v>
                      </c:pt>
                      <c:pt idx="55">
                        <c:v>4.1755091776403103E-2</c:v>
                      </c:pt>
                      <c:pt idx="56">
                        <c:v>4.1714904832943003E-2</c:v>
                      </c:pt>
                      <c:pt idx="57">
                        <c:v>4.1678516659158699E-2</c:v>
                      </c:pt>
                      <c:pt idx="58">
                        <c:v>4.16455703599687E-2</c:v>
                      </c:pt>
                      <c:pt idx="59">
                        <c:v>4.1615742173943801E-2</c:v>
                      </c:pt>
                      <c:pt idx="60">
                        <c:v>4.15887384691307E-2</c:v>
                      </c:pt>
                      <c:pt idx="61">
                        <c:v>4.1564292998110201E-2</c:v>
                      </c:pt>
                      <c:pt idx="62">
                        <c:v>4.1542164392559998E-2</c:v>
                      </c:pt>
                      <c:pt idx="63">
                        <c:v>4.1522133878002999E-2</c:v>
                      </c:pt>
                      <c:pt idx="64">
                        <c:v>4.1504003191345E-2</c:v>
                      </c:pt>
                      <c:pt idx="65">
                        <c:v>4.1487592684500897E-2</c:v>
                      </c:pt>
                      <c:pt idx="66">
                        <c:v>4.1472739598295401E-2</c:v>
                      </c:pt>
                      <c:pt idx="67">
                        <c:v>4.1459296492787297E-2</c:v>
                      </c:pt>
                      <c:pt idx="68">
                        <c:v>4.1447129819802302E-2</c:v>
                      </c:pt>
                      <c:pt idx="69">
                        <c:v>4.1436118626242899E-2</c:v>
                      </c:pt>
                      <c:pt idx="70">
                        <c:v>4.1426153375960603E-2</c:v>
                      </c:pt>
                      <c:pt idx="71">
                        <c:v>4.1417134880126702E-2</c:v>
                      </c:pt>
                      <c:pt idx="72">
                        <c:v>4.1408973326425798E-2</c:v>
                      </c:pt>
                      <c:pt idx="73">
                        <c:v>4.1401587398067999E-2</c:v>
                      </c:pt>
                      <c:pt idx="74">
                        <c:v>4.1394903474512697E-2</c:v>
                      </c:pt>
                      <c:pt idx="75">
                        <c:v>4.1388854906816402E-2</c:v>
                      </c:pt>
                      <c:pt idx="76">
                        <c:v>4.1383381360285298E-2</c:v>
                      </c:pt>
                      <c:pt idx="77">
                        <c:v>4.1378428218848302E-2</c:v>
                      </c:pt>
                      <c:pt idx="78">
                        <c:v>4.1373946044792602E-2</c:v>
                      </c:pt>
                      <c:pt idx="79">
                        <c:v>4.1369890089698401E-2</c:v>
                      </c:pt>
                      <c:pt idx="80">
                        <c:v>4.1366219850749002E-2</c:v>
                      </c:pt>
                      <c:pt idx="81">
                        <c:v>4.1362898669132099E-2</c:v>
                      </c:pt>
                      <c:pt idx="82">
                        <c:v>4.1359893366088397E-2</c:v>
                      </c:pt>
                      <c:pt idx="83">
                        <c:v>4.1357173913242999E-2</c:v>
                      </c:pt>
                      <c:pt idx="84">
                        <c:v>4.1354713134141401E-2</c:v>
                      </c:pt>
                      <c:pt idx="85">
                        <c:v>4.1352486433812799E-2</c:v>
                      </c:pt>
                      <c:pt idx="86">
                        <c:v>4.1350471553965401E-2</c:v>
                      </c:pt>
                      <c:pt idx="87">
                        <c:v>4.1348648351421602E-2</c:v>
                      </c:pt>
                      <c:pt idx="88">
                        <c:v>4.1346998597172398E-2</c:v>
                      </c:pt>
                      <c:pt idx="89">
                        <c:v>4.1345505794995199E-2</c:v>
                      </c:pt>
                      <c:pt idx="90">
                        <c:v>4.1344155016619401E-2</c:v>
                      </c:pt>
                      <c:pt idx="91">
                        <c:v>4.13429327530839E-2</c:v>
                      </c:pt>
                      <c:pt idx="92">
                        <c:v>4.1341826779833099E-2</c:v>
                      </c:pt>
                      <c:pt idx="93">
                        <c:v>4.1340826034544899E-2</c:v>
                      </c:pt>
                      <c:pt idx="94">
                        <c:v>4.1339920507009298E-2</c:v>
                      </c:pt>
                      <c:pt idx="95">
                        <c:v>4.1339101138932799E-2</c:v>
                      </c:pt>
                      <c:pt idx="96">
                        <c:v>4.1338359733448203E-2</c:v>
                      </c:pt>
                      <c:pt idx="97">
                        <c:v>4.1337688873398899E-2</c:v>
                      </c:pt>
                      <c:pt idx="98">
                        <c:v>4.1337081847000898E-2</c:v>
                      </c:pt>
                      <c:pt idx="99">
                        <c:v>4.13365325810435E-2</c:v>
                      </c:pt>
                      <c:pt idx="100">
                        <c:v>4.13360355798729E-2</c:v>
                      </c:pt>
                      <c:pt idx="101">
                        <c:v>4.1335585870724702E-2</c:v>
                      </c:pt>
                      <c:pt idx="102">
                        <c:v>4.1335178953914302E-2</c:v>
                      </c:pt>
                      <c:pt idx="103">
                        <c:v>4.13348107577425E-2</c:v>
                      </c:pt>
                      <c:pt idx="104">
                        <c:v>4.1334477597903901E-2</c:v>
                      </c:pt>
                      <c:pt idx="105">
                        <c:v>4.1334176140703602E-2</c:v>
                      </c:pt>
                      <c:pt idx="106">
                        <c:v>4.1333903369496799E-2</c:v>
                      </c:pt>
                      <c:pt idx="107">
                        <c:v>4.1333656554750603E-2</c:v>
                      </c:pt>
                      <c:pt idx="108">
                        <c:v>4.1333433226552502E-2</c:v>
                      </c:pt>
                      <c:pt idx="109">
                        <c:v>4.1333231150055799E-2</c:v>
                      </c:pt>
                      <c:pt idx="110">
                        <c:v>4.13330483030767E-2</c:v>
                      </c:pt>
                      <c:pt idx="111">
                        <c:v>4.1332882855719101E-2</c:v>
                      </c:pt>
                      <c:pt idx="112">
                        <c:v>4.1332733152332497E-2</c:v>
                      </c:pt>
                      <c:pt idx="113">
                        <c:v>4.1332597694787802E-2</c:v>
                      </c:pt>
                      <c:pt idx="114">
                        <c:v>4.1332475127411998E-2</c:v>
                      </c:pt>
                      <c:pt idx="115">
                        <c:v>4.1332364223655202E-2</c:v>
                      </c:pt>
                      <c:pt idx="116">
                        <c:v>4.1332263873552502E-2</c:v>
                      </c:pt>
                      <c:pt idx="117">
                        <c:v>4.13321730729053E-2</c:v>
                      </c:pt>
                      <c:pt idx="118">
                        <c:v>4.1332090912927603E-2</c:v>
                      </c:pt>
                      <c:pt idx="119">
                        <c:v>4.1332016571401099E-2</c:v>
                      </c:pt>
                      <c:pt idx="120">
                        <c:v>4.1331949304337597E-2</c:v>
                      </c:pt>
                      <c:pt idx="121">
                        <c:v>4.1331888438499199E-2</c:v>
                      </c:pt>
                      <c:pt idx="122">
                        <c:v>4.1331833364731202E-2</c:v>
                      </c:pt>
                      <c:pt idx="123">
                        <c:v>4.1331783531918499E-2</c:v>
                      </c:pt>
                      <c:pt idx="124">
                        <c:v>4.1331738441258398E-2</c:v>
                      </c:pt>
                      <c:pt idx="125">
                        <c:v>4.1331697641518297E-2</c:v>
                      </c:pt>
                      <c:pt idx="126">
                        <c:v>4.1331660724351502E-2</c:v>
                      </c:pt>
                      <c:pt idx="127">
                        <c:v>4.1331627320316797E-2</c:v>
                      </c:pt>
                      <c:pt idx="128">
                        <c:v>4.1331597095067001E-2</c:v>
                      </c:pt>
                      <c:pt idx="129">
                        <c:v>4.1331569746109201E-2</c:v>
                      </c:pt>
                      <c:pt idx="130">
                        <c:v>4.1331544999745798E-2</c:v>
                      </c:pt>
                      <c:pt idx="131">
                        <c:v>4.1331522608311702E-2</c:v>
                      </c:pt>
                      <c:pt idx="132">
                        <c:v>4.1331502347667901E-2</c:v>
                      </c:pt>
                      <c:pt idx="133">
                        <c:v>4.1331484015074499E-2</c:v>
                      </c:pt>
                      <c:pt idx="134">
                        <c:v>4.1331467427092601E-2</c:v>
                      </c:pt>
                      <c:pt idx="135">
                        <c:v>4.1331452417611998E-2</c:v>
                      </c:pt>
                      <c:pt idx="136">
                        <c:v>4.1331438836498903E-2</c:v>
                      </c:pt>
                      <c:pt idx="137">
                        <c:v>4.1331426547782199E-2</c:v>
                      </c:pt>
                      <c:pt idx="138">
                        <c:v>4.1331415428493598E-2</c:v>
                      </c:pt>
                      <c:pt idx="139">
                        <c:v>4.13314053673643E-2</c:v>
                      </c:pt>
                      <c:pt idx="140">
                        <c:v>4.1331396263638999E-2</c:v>
                      </c:pt>
                      <c:pt idx="141">
                        <c:v>4.1331388026275097E-2</c:v>
                      </c:pt>
                      <c:pt idx="142">
                        <c:v>4.13313805727809E-2</c:v>
                      </c:pt>
                      <c:pt idx="143">
                        <c:v>4.1331373828591401E-2</c:v>
                      </c:pt>
                      <c:pt idx="144">
                        <c:v>4.1331367726200399E-2</c:v>
                      </c:pt>
                      <c:pt idx="145">
                        <c:v>4.1331362204508199E-2</c:v>
                      </c:pt>
                      <c:pt idx="146">
                        <c:v>4.1331357208311201E-2</c:v>
                      </c:pt>
                      <c:pt idx="147">
                        <c:v>4.1331352687521597E-2</c:v>
                      </c:pt>
                      <c:pt idx="148">
                        <c:v>4.1331348596935498E-2</c:v>
                      </c:pt>
                      <c:pt idx="149">
                        <c:v>4.1331344895663397E-2</c:v>
                      </c:pt>
                    </c:numCache>
                  </c:numRef>
                </c:val>
                <c:smooth val="0"/>
                <c:extLst>
                  <c:ext xmlns:c16="http://schemas.microsoft.com/office/drawing/2014/chart" uri="{C3380CC4-5D6E-409C-BE32-E72D297353CC}">
                    <c16:uniqueId val="{00000001-4B23-496E-A6B3-25338F6C6AEB}"/>
                  </c:ext>
                </c:extLst>
              </c15:ser>
            </c15:filteredLineSeries>
            <c15:filteredLineSeries>
              <c15:ser>
                <c:idx val="5"/>
                <c:order val="1"/>
                <c:tx>
                  <c:v>Sep-2023</c:v>
                </c:tx>
                <c:spPr>
                  <a:ln w="28575" cap="rnd">
                    <a:solidFill>
                      <a:schemeClr val="accent6"/>
                    </a:solidFill>
                    <a:round/>
                  </a:ln>
                  <a:effectLst/>
                </c:spPr>
                <c:marker>
                  <c:symbol val="none"/>
                </c:marker>
                <c:val>
                  <c:numRef>
                    <c:extLst xmlns:c15="http://schemas.microsoft.com/office/drawing/2012/chart">
                      <c:ext xmlns:c15="http://schemas.microsoft.com/office/drawing/2012/chart" uri="{02D57815-91ED-43cb-92C2-25804820EDAC}">
                        <c15:formulaRef>
                          <c15:sqref>'Curva Colones'!$H$10:$H$159</c15:sqref>
                        </c15:formulaRef>
                      </c:ext>
                    </c:extLst>
                    <c:numCache>
                      <c:formatCode>0.00000</c:formatCode>
                      <c:ptCount val="150"/>
                      <c:pt idx="0">
                        <c:v>3.8740000000001003E-2</c:v>
                      </c:pt>
                      <c:pt idx="1">
                        <c:v>6.7731923518475595E-2</c:v>
                      </c:pt>
                      <c:pt idx="2">
                        <c:v>7.9569431590584994E-2</c:v>
                      </c:pt>
                      <c:pt idx="3">
                        <c:v>7.8661520860149894E-2</c:v>
                      </c:pt>
                      <c:pt idx="4">
                        <c:v>7.6352139690026397E-2</c:v>
                      </c:pt>
                      <c:pt idx="5">
                        <c:v>7.4137687031784E-2</c:v>
                      </c:pt>
                      <c:pt idx="6">
                        <c:v>7.2022797746472897E-2</c:v>
                      </c:pt>
                      <c:pt idx="7">
                        <c:v>7.0010752047998601E-2</c:v>
                      </c:pt>
                      <c:pt idx="8">
                        <c:v>6.8103543776811493E-2</c:v>
                      </c:pt>
                      <c:pt idx="9">
                        <c:v>6.6301973618423798E-2</c:v>
                      </c:pt>
                      <c:pt idx="10">
                        <c:v>6.4605760721549901E-2</c:v>
                      </c:pt>
                      <c:pt idx="11">
                        <c:v>6.3013666349943598E-2</c:v>
                      </c:pt>
                      <c:pt idx="12">
                        <c:v>6.1523623709403799E-2</c:v>
                      </c:pt>
                      <c:pt idx="13">
                        <c:v>6.0132868827126498E-2</c:v>
                      </c:pt>
                      <c:pt idx="14">
                        <c:v>5.8838068228161497E-2</c:v>
                      </c:pt>
                      <c:pt idx="15">
                        <c:v>5.76354400682412E-2</c:v>
                      </c:pt>
                      <c:pt idx="16">
                        <c:v>5.6520866275265397E-2</c:v>
                      </c:pt>
                      <c:pt idx="17">
                        <c:v>5.5489994074222303E-2</c:v>
                      </c:pt>
                      <c:pt idx="18">
                        <c:v>5.4519151918418697E-2</c:v>
                      </c:pt>
                      <c:pt idx="19">
                        <c:v>5.3333578492694697E-2</c:v>
                      </c:pt>
                      <c:pt idx="20">
                        <c:v>5.2235186961137894E-2</c:v>
                      </c:pt>
                      <c:pt idx="21">
                        <c:v>5.1219603813062696E-2</c:v>
                      </c:pt>
                      <c:pt idx="22">
                        <c:v>5.0282324684966399E-2</c:v>
                      </c:pt>
                      <c:pt idx="23">
                        <c:v>4.9418790451406194E-2</c:v>
                      </c:pt>
                      <c:pt idx="24">
                        <c:v>4.8624451742781398E-2</c:v>
                      </c:pt>
                      <c:pt idx="25">
                        <c:v>4.78948224639619E-2</c:v>
                      </c:pt>
                      <c:pt idx="26">
                        <c:v>4.7225523122458694E-2</c:v>
                      </c:pt>
                      <c:pt idx="27">
                        <c:v>4.6612314920887396E-2</c:v>
                      </c:pt>
                      <c:pt idx="28">
                        <c:v>4.6051125641464796E-2</c:v>
                      </c:pt>
                      <c:pt idx="29">
                        <c:v>4.5538068366503995E-2</c:v>
                      </c:pt>
                      <c:pt idx="30">
                        <c:v>4.5200194876124901E-2</c:v>
                      </c:pt>
                      <c:pt idx="31">
                        <c:v>4.4984958957597701E-2</c:v>
                      </c:pt>
                      <c:pt idx="32">
                        <c:v>4.4789460477326702E-2</c:v>
                      </c:pt>
                      <c:pt idx="33">
                        <c:v>4.4611952868037798E-2</c:v>
                      </c:pt>
                      <c:pt idx="34">
                        <c:v>4.4450832746202103E-2</c:v>
                      </c:pt>
                      <c:pt idx="35">
                        <c:v>4.4304630245510603E-2</c:v>
                      </c:pt>
                      <c:pt idx="36">
                        <c:v>4.4171999606214402E-2</c:v>
                      </c:pt>
                      <c:pt idx="37">
                        <c:v>4.4051710103251401E-2</c:v>
                      </c:pt>
                      <c:pt idx="38">
                        <c:v>4.3942637371443799E-2</c:v>
                      </c:pt>
                      <c:pt idx="39">
                        <c:v>4.3843755167234599E-2</c:v>
                      </c:pt>
                      <c:pt idx="40">
                        <c:v>4.3754127589880697E-2</c:v>
                      </c:pt>
                      <c:pt idx="41">
                        <c:v>4.3672901773264397E-2</c:v>
                      </c:pt>
                      <c:pt idx="42">
                        <c:v>4.35993010489115E-2</c:v>
                      </c:pt>
                      <c:pt idx="43">
                        <c:v>4.3532618573700603E-2</c:v>
                      </c:pt>
                      <c:pt idx="44">
                        <c:v>4.3472211410081001E-2</c:v>
                      </c:pt>
                      <c:pt idx="45">
                        <c:v>4.3417495042087403E-2</c:v>
                      </c:pt>
                      <c:pt idx="46">
                        <c:v>4.33679383078929E-2</c:v>
                      </c:pt>
                      <c:pt idx="47">
                        <c:v>4.3323058727610102E-2</c:v>
                      </c:pt>
                      <c:pt idx="48">
                        <c:v>4.3282418203804497E-2</c:v>
                      </c:pt>
                      <c:pt idx="49">
                        <c:v>4.3245619072219001E-2</c:v>
                      </c:pt>
                      <c:pt idx="50">
                        <c:v>4.32123004791354E-2</c:v>
                      </c:pt>
                      <c:pt idx="51">
                        <c:v>4.3182135063776002E-2</c:v>
                      </c:pt>
                      <c:pt idx="52">
                        <c:v>4.3154825922903803E-2</c:v>
                      </c:pt>
                      <c:pt idx="53">
                        <c:v>4.3130103837438302E-2</c:v>
                      </c:pt>
                      <c:pt idx="54">
                        <c:v>4.3107724740406098E-2</c:v>
                      </c:pt>
                      <c:pt idx="55">
                        <c:v>4.3087467407569899E-2</c:v>
                      </c:pt>
                      <c:pt idx="56">
                        <c:v>4.3069131352715798E-2</c:v>
                      </c:pt>
                      <c:pt idx="57">
                        <c:v>4.3052534910777499E-2</c:v>
                      </c:pt>
                      <c:pt idx="58">
                        <c:v>4.3037513493271499E-2</c:v>
                      </c:pt>
                      <c:pt idx="59">
                        <c:v>4.3023918001265898E-2</c:v>
                      </c:pt>
                      <c:pt idx="60">
                        <c:v>4.30116133827032E-2</c:v>
                      </c:pt>
                      <c:pt idx="61">
                        <c:v>4.3000477321158498E-2</c:v>
                      </c:pt>
                      <c:pt idx="62">
                        <c:v>4.29903990449731E-2</c:v>
                      </c:pt>
                      <c:pt idx="63">
                        <c:v>4.2981278245790802E-2</c:v>
                      </c:pt>
                      <c:pt idx="64">
                        <c:v>4.2973024096913101E-2</c:v>
                      </c:pt>
                      <c:pt idx="65">
                        <c:v>4.2965554362605303E-2</c:v>
                      </c:pt>
                      <c:pt idx="66">
                        <c:v>4.29587945900149E-2</c:v>
                      </c:pt>
                      <c:pt idx="67">
                        <c:v>4.2952677376265798E-2</c:v>
                      </c:pt>
                      <c:pt idx="68">
                        <c:v>4.29471417039873E-2</c:v>
                      </c:pt>
                      <c:pt idx="69">
                        <c:v>4.2942132338753998E-2</c:v>
                      </c:pt>
                      <c:pt idx="70">
                        <c:v>4.2937599283104901E-2</c:v>
                      </c:pt>
                      <c:pt idx="71">
                        <c:v>4.2933497281690998E-2</c:v>
                      </c:pt>
                      <c:pt idx="72">
                        <c:v>4.2929785372781901E-2</c:v>
                      </c:pt>
                      <c:pt idx="73">
                        <c:v>4.2926426482124497E-2</c:v>
                      </c:pt>
                      <c:pt idx="74">
                        <c:v>4.2923387054810899E-2</c:v>
                      </c:pt>
                      <c:pt idx="75">
                        <c:v>4.2920636722024501E-2</c:v>
                      </c:pt>
                      <c:pt idx="76">
                        <c:v>4.2918147999137603E-2</c:v>
                      </c:pt>
                      <c:pt idx="77">
                        <c:v>4.2915896012161801E-2</c:v>
                      </c:pt>
                      <c:pt idx="78">
                        <c:v>4.29138582503934E-2</c:v>
                      </c:pt>
                      <c:pt idx="79">
                        <c:v>4.2912014342004999E-2</c:v>
                      </c:pt>
                      <c:pt idx="80">
                        <c:v>4.2910345851271799E-2</c:v>
                      </c:pt>
                      <c:pt idx="81">
                        <c:v>4.29088360946797E-2</c:v>
                      </c:pt>
                      <c:pt idx="82">
                        <c:v>4.2907469974576597E-2</c:v>
                      </c:pt>
                      <c:pt idx="83">
                        <c:v>4.2906233828694101E-2</c:v>
                      </c:pt>
                      <c:pt idx="84">
                        <c:v>4.29051152935849E-2</c:v>
                      </c:pt>
                      <c:pt idx="85">
                        <c:v>4.2904103181531199E-2</c:v>
                      </c:pt>
                      <c:pt idx="86">
                        <c:v>4.2903187368586101E-2</c:v>
                      </c:pt>
                      <c:pt idx="87">
                        <c:v>4.2902358693551697E-2</c:v>
                      </c:pt>
                      <c:pt idx="88">
                        <c:v>4.29016088665988E-2</c:v>
                      </c:pt>
                      <c:pt idx="89">
                        <c:v>4.2900930386283502E-2</c:v>
                      </c:pt>
                      <c:pt idx="90">
                        <c:v>4.2900316464665099E-2</c:v>
                      </c:pt>
                      <c:pt idx="91">
                        <c:v>4.2899760959489698E-2</c:v>
                      </c:pt>
                      <c:pt idx="92">
                        <c:v>4.2899258312785002E-2</c:v>
                      </c:pt>
                      <c:pt idx="93">
                        <c:v>4.2898803495238703E-2</c:v>
                      </c:pt>
                      <c:pt idx="94">
                        <c:v>4.2898391956083498E-2</c:v>
                      </c:pt>
                      <c:pt idx="95">
                        <c:v>4.2898019577362903E-2</c:v>
                      </c:pt>
                      <c:pt idx="96">
                        <c:v>4.2897682633039398E-2</c:v>
                      </c:pt>
                      <c:pt idx="97">
                        <c:v>4.2897377751353903E-2</c:v>
                      </c:pt>
                      <c:pt idx="98">
                        <c:v>4.28971018815896E-2</c:v>
                      </c:pt>
                      <c:pt idx="99">
                        <c:v>4.2896852263087502E-2</c:v>
                      </c:pt>
                      <c:pt idx="100">
                        <c:v>4.2896626397931799E-2</c:v>
                      </c:pt>
                      <c:pt idx="101">
                        <c:v>4.2896422025932197E-2</c:v>
                      </c:pt>
                      <c:pt idx="102">
                        <c:v>4.28962371018018E-2</c:v>
                      </c:pt>
                      <c:pt idx="103">
                        <c:v>4.2896069775002502E-2</c:v>
                      </c:pt>
                      <c:pt idx="104">
                        <c:v>4.2895918370998001E-2</c:v>
                      </c:pt>
                      <c:pt idx="105">
                        <c:v>4.2895781374669303E-2</c:v>
                      </c:pt>
                      <c:pt idx="106">
                        <c:v>4.2895657414932398E-2</c:v>
                      </c:pt>
                      <c:pt idx="107">
                        <c:v>4.2895545251316197E-2</c:v>
                      </c:pt>
                      <c:pt idx="108">
                        <c:v>4.2895443761248299E-2</c:v>
                      </c:pt>
                      <c:pt idx="109">
                        <c:v>4.2895351929101301E-2</c:v>
                      </c:pt>
                      <c:pt idx="110">
                        <c:v>4.2895268835785802E-2</c:v>
                      </c:pt>
                      <c:pt idx="111">
                        <c:v>4.2895193649734598E-2</c:v>
                      </c:pt>
                      <c:pt idx="112">
                        <c:v>4.2895125618532801E-2</c:v>
                      </c:pt>
                      <c:pt idx="113">
                        <c:v>4.2895064061223301E-2</c:v>
                      </c:pt>
                      <c:pt idx="114">
                        <c:v>4.2895008361862698E-2</c:v>
                      </c:pt>
                      <c:pt idx="115">
                        <c:v>4.2894957962897197E-2</c:v>
                      </c:pt>
                      <c:pt idx="116">
                        <c:v>4.28949123600302E-2</c:v>
                      </c:pt>
                      <c:pt idx="117">
                        <c:v>4.2894871096807299E-2</c:v>
                      </c:pt>
                      <c:pt idx="118">
                        <c:v>4.2894833760241502E-2</c:v>
                      </c:pt>
                      <c:pt idx="119">
                        <c:v>4.2894799976747097E-2</c:v>
                      </c:pt>
                      <c:pt idx="120">
                        <c:v>4.2894769408119399E-2</c:v>
                      </c:pt>
                      <c:pt idx="121">
                        <c:v>4.2894741748486398E-2</c:v>
                      </c:pt>
                      <c:pt idx="122">
                        <c:v>4.2894716720999898E-2</c:v>
                      </c:pt>
                      <c:pt idx="123">
                        <c:v>4.2894694075192599E-2</c:v>
                      </c:pt>
                      <c:pt idx="124">
                        <c:v>4.2894673584380302E-2</c:v>
                      </c:pt>
                      <c:pt idx="125">
                        <c:v>4.2894655043561401E-2</c:v>
                      </c:pt>
                      <c:pt idx="126">
                        <c:v>4.2894638267077602E-2</c:v>
                      </c:pt>
                      <c:pt idx="127">
                        <c:v>4.2894623087135902E-2</c:v>
                      </c:pt>
                      <c:pt idx="128">
                        <c:v>4.2894609351734198E-2</c:v>
                      </c:pt>
                      <c:pt idx="129">
                        <c:v>4.2894596923416198E-2</c:v>
                      </c:pt>
                      <c:pt idx="130">
                        <c:v>4.2894585677800898E-2</c:v>
                      </c:pt>
                      <c:pt idx="131">
                        <c:v>4.2894575502372898E-2</c:v>
                      </c:pt>
                      <c:pt idx="132">
                        <c:v>4.2894566295221398E-2</c:v>
                      </c:pt>
                      <c:pt idx="133">
                        <c:v>4.2894557964285901E-2</c:v>
                      </c:pt>
                      <c:pt idx="134">
                        <c:v>4.2894550426147801E-2</c:v>
                      </c:pt>
                      <c:pt idx="135">
                        <c:v>4.2894543605322299E-2</c:v>
                      </c:pt>
                      <c:pt idx="136">
                        <c:v>4.2894537433586302E-2</c:v>
                      </c:pt>
                      <c:pt idx="137">
                        <c:v>4.2894531849194902E-2</c:v>
                      </c:pt>
                      <c:pt idx="138">
                        <c:v>4.2894526796211099E-2</c:v>
                      </c:pt>
                      <c:pt idx="139">
                        <c:v>4.2894522224067998E-2</c:v>
                      </c:pt>
                      <c:pt idx="140">
                        <c:v>4.2894518087066097E-2</c:v>
                      </c:pt>
                      <c:pt idx="141">
                        <c:v>4.28945143436847E-2</c:v>
                      </c:pt>
                      <c:pt idx="142">
                        <c:v>4.2894510956590998E-2</c:v>
                      </c:pt>
                      <c:pt idx="143">
                        <c:v>4.2894507891827902E-2</c:v>
                      </c:pt>
                      <c:pt idx="144">
                        <c:v>4.2894505118655099E-2</c:v>
                      </c:pt>
                      <c:pt idx="145">
                        <c:v>4.2894502609418503E-2</c:v>
                      </c:pt>
                      <c:pt idx="146">
                        <c:v>4.2894500338991601E-2</c:v>
                      </c:pt>
                      <c:pt idx="147">
                        <c:v>4.2894498284571397E-2</c:v>
                      </c:pt>
                      <c:pt idx="148">
                        <c:v>4.28944964256983E-2</c:v>
                      </c:pt>
                      <c:pt idx="149">
                        <c:v>4.2894494743709301E-2</c:v>
                      </c:pt>
                    </c:numCache>
                  </c:numRef>
                </c:val>
                <c:smooth val="0"/>
                <c:extLst xmlns:c15="http://schemas.microsoft.com/office/drawing/2012/chart">
                  <c:ext xmlns:c16="http://schemas.microsoft.com/office/drawing/2014/chart" uri="{C3380CC4-5D6E-409C-BE32-E72D297353CC}">
                    <c16:uniqueId val="{00000000-19A5-4F48-BBD3-2B13C4F9768A}"/>
                  </c:ext>
                </c:extLst>
              </c15:ser>
            </c15:filteredLineSeries>
          </c:ext>
        </c:extLst>
      </c:lineChart>
      <c:catAx>
        <c:axId val="655203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Plazo en años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655201320"/>
        <c:crosses val="autoZero"/>
        <c:auto val="1"/>
        <c:lblAlgn val="ctr"/>
        <c:lblOffset val="100"/>
        <c:noMultiLvlLbl val="0"/>
      </c:catAx>
      <c:valAx>
        <c:axId val="655201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Tasa</a:t>
                </a:r>
                <a:r>
                  <a:rPr lang="es-CR" baseline="0"/>
                  <a:t> de interés forward</a:t>
                </a:r>
                <a:endParaRPr lang="es-C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655203280"/>
        <c:crosses val="autoZero"/>
        <c:crossBetween val="between"/>
      </c:valAx>
      <c:spPr>
        <a:noFill/>
        <a:ln>
          <a:noFill/>
        </a:ln>
        <a:effectLst/>
      </c:spPr>
    </c:plotArea>
    <c:legend>
      <c:legendPos val="b"/>
      <c:layout>
        <c:manualLayout>
          <c:xMode val="edge"/>
          <c:yMode val="edge"/>
          <c:x val="0.15984494245911568"/>
          <c:y val="0.92159883629004202"/>
          <c:w val="0.84015514103517808"/>
          <c:h val="6.87377519765222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13</xdr:col>
      <xdr:colOff>206375</xdr:colOff>
      <xdr:row>6</xdr:row>
      <xdr:rowOff>130175</xdr:rowOff>
    </xdr:from>
    <xdr:to>
      <xdr:col>19</xdr:col>
      <xdr:colOff>711200</xdr:colOff>
      <xdr:row>22</xdr:row>
      <xdr:rowOff>34925</xdr:rowOff>
    </xdr:to>
    <xdr:graphicFrame macro="">
      <xdr:nvGraphicFramePr>
        <xdr:cNvPr id="2" name="Chart 7">
          <a:extLst>
            <a:ext uri="{FF2B5EF4-FFF2-40B4-BE49-F238E27FC236}">
              <a16:creationId xmlns:a16="http://schemas.microsoft.com/office/drawing/2014/main" id="{E99CB013-23A1-41E0-873D-23D6B15CD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539751</xdr:colOff>
      <xdr:row>0</xdr:row>
      <xdr:rowOff>0</xdr:rowOff>
    </xdr:from>
    <xdr:to>
      <xdr:col>10</xdr:col>
      <xdr:colOff>1</xdr:colOff>
      <xdr:row>1</xdr:row>
      <xdr:rowOff>30382</xdr:rowOff>
    </xdr:to>
    <xdr:pic>
      <xdr:nvPicPr>
        <xdr:cNvPr id="5" name="Imagen 4">
          <a:extLst>
            <a:ext uri="{FF2B5EF4-FFF2-40B4-BE49-F238E27FC236}">
              <a16:creationId xmlns:a16="http://schemas.microsoft.com/office/drawing/2014/main" id="{07EAC12F-7F2E-E6DE-0937-80C90B90CF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59326" y="0"/>
          <a:ext cx="2689225" cy="111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xdr:colOff>
      <xdr:row>0</xdr:row>
      <xdr:rowOff>0</xdr:rowOff>
    </xdr:from>
    <xdr:to>
      <xdr:col>8</xdr:col>
      <xdr:colOff>161925</xdr:colOff>
      <xdr:row>1</xdr:row>
      <xdr:rowOff>49432</xdr:rowOff>
    </xdr:to>
    <xdr:pic>
      <xdr:nvPicPr>
        <xdr:cNvPr id="3" name="Imagen 2">
          <a:extLst>
            <a:ext uri="{FF2B5EF4-FFF2-40B4-BE49-F238E27FC236}">
              <a16:creationId xmlns:a16="http://schemas.microsoft.com/office/drawing/2014/main" id="{E093093A-614D-4F72-8559-63BE98C04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6550" y="0"/>
          <a:ext cx="2692400" cy="1113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619125</xdr:colOff>
      <xdr:row>0</xdr:row>
      <xdr:rowOff>0</xdr:rowOff>
    </xdr:from>
    <xdr:to>
      <xdr:col>7</xdr:col>
      <xdr:colOff>225425</xdr:colOff>
      <xdr:row>1</xdr:row>
      <xdr:rowOff>49432</xdr:rowOff>
    </xdr:to>
    <xdr:pic>
      <xdr:nvPicPr>
        <xdr:cNvPr id="3" name="Imagen 2">
          <a:extLst>
            <a:ext uri="{FF2B5EF4-FFF2-40B4-BE49-F238E27FC236}">
              <a16:creationId xmlns:a16="http://schemas.microsoft.com/office/drawing/2014/main" id="{13239BEC-DDCE-4721-8ED5-1DF10BC27B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6575" y="0"/>
          <a:ext cx="2692400" cy="1113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504825</xdr:colOff>
      <xdr:row>0</xdr:row>
      <xdr:rowOff>0</xdr:rowOff>
    </xdr:from>
    <xdr:to>
      <xdr:col>7</xdr:col>
      <xdr:colOff>101600</xdr:colOff>
      <xdr:row>1</xdr:row>
      <xdr:rowOff>28814</xdr:rowOff>
    </xdr:to>
    <xdr:pic>
      <xdr:nvPicPr>
        <xdr:cNvPr id="5" name="Imagen 4">
          <a:extLst>
            <a:ext uri="{FF2B5EF4-FFF2-40B4-BE49-F238E27FC236}">
              <a16:creationId xmlns:a16="http://schemas.microsoft.com/office/drawing/2014/main" id="{ADD7B7FE-E995-4C92-AE12-4CC42D8D9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2300" y="0"/>
          <a:ext cx="1139825" cy="476489"/>
        </a:xfrm>
        <a:prstGeom prst="rect">
          <a:avLst/>
        </a:prstGeom>
      </xdr:spPr>
    </xdr:pic>
    <xdr:clientData/>
  </xdr:twoCellAnchor>
  <xdr:twoCellAnchor editAs="oneCell">
    <xdr:from>
      <xdr:col>17</xdr:col>
      <xdr:colOff>323850</xdr:colOff>
      <xdr:row>0</xdr:row>
      <xdr:rowOff>1</xdr:rowOff>
    </xdr:from>
    <xdr:to>
      <xdr:col>19</xdr:col>
      <xdr:colOff>0</xdr:colOff>
      <xdr:row>1</xdr:row>
      <xdr:rowOff>51022</xdr:rowOff>
    </xdr:to>
    <xdr:pic>
      <xdr:nvPicPr>
        <xdr:cNvPr id="6" name="Imagen 5">
          <a:extLst>
            <a:ext uri="{FF2B5EF4-FFF2-40B4-BE49-F238E27FC236}">
              <a16:creationId xmlns:a16="http://schemas.microsoft.com/office/drawing/2014/main" id="{567A7778-01F2-445A-884A-305E827B7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10875" y="1"/>
          <a:ext cx="1200150" cy="498696"/>
        </a:xfrm>
        <a:prstGeom prst="rect">
          <a:avLst/>
        </a:prstGeom>
      </xdr:spPr>
    </xdr:pic>
    <xdr:clientData/>
  </xdr:twoCellAnchor>
  <xdr:twoCellAnchor editAs="oneCell">
    <xdr:from>
      <xdr:col>27</xdr:col>
      <xdr:colOff>177800</xdr:colOff>
      <xdr:row>0</xdr:row>
      <xdr:rowOff>0</xdr:rowOff>
    </xdr:from>
    <xdr:to>
      <xdr:col>29</xdr:col>
      <xdr:colOff>101600</xdr:colOff>
      <xdr:row>1</xdr:row>
      <xdr:rowOff>28814</xdr:rowOff>
    </xdr:to>
    <xdr:pic>
      <xdr:nvPicPr>
        <xdr:cNvPr id="7" name="Imagen 6">
          <a:extLst>
            <a:ext uri="{FF2B5EF4-FFF2-40B4-BE49-F238E27FC236}">
              <a16:creationId xmlns:a16="http://schemas.microsoft.com/office/drawing/2014/main" id="{A520BBC1-E8EA-4962-B7D0-D72ED3600D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89600" y="0"/>
          <a:ext cx="1143000" cy="4764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3798F2-B6A3-471D-A82C-722A3E7145BB}" name="Tabla226810121416182022242628303234363840424446485052545658606265618" displayName="Tabla226810121416182022242628303234363840424446485052545658606265618" ref="F7:H29" totalsRowShown="0" headerRowDxfId="32" tableBorderDxfId="31">
  <tableColumns count="3">
    <tableColumn id="1" xr3:uid="{899408C8-80BE-49E1-97C8-2CAA026F4015}" name="Fecha " dataDxfId="30"/>
    <tableColumn id="2" xr3:uid="{1F8D424C-BDA4-48F3-8477-D3593D7D2A8F}" name="Tasa interés promedio 3" dataDxfId="29"/>
    <tableColumn id="3" xr3:uid="{876ADACA-E314-4108-8EDD-532084856565}" name="Tasa interés aplicable 1"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D04380-EF58-42E9-8733-C2EF9DB5368E}" name="Tabla44791113151719212325272931333537394143454749515355575961645719" displayName="Tabla44791113151719212325272931333537394143454749515355575961645719" ref="E9:F33" totalsRowShown="0">
  <tableColumns count="2">
    <tableColumn id="1" xr3:uid="{968365D4-65EE-491A-AB1C-FD9C75870623}" name="Vigencia" dataDxfId="27"/>
    <tableColumn id="2" xr3:uid="{0365A0BE-B37A-492F-AE83-D8D3AAB8E8E7}" name="Porcentaje"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0068217-580A-4224-9D5B-5CC0F7FC8466}" name="Tabla2268101214161820222426283032343638404244464850525456586011" displayName="Tabla2268101214161820222426283032343638404244464850525456586011" ref="N5:P10" totalsRowShown="0" headerRowDxfId="25" tableBorderDxfId="24">
  <tableColumns count="3">
    <tableColumn id="1" xr3:uid="{E503D094-E2FA-4BE2-8947-1A28655556E7}" name="Fecha " dataDxfId="23"/>
    <tableColumn id="2" xr3:uid="{82629D49-57F6-4D72-A5F9-682BAB523E12}" name="Tasa interés promedio 1" dataDxfId="22"/>
    <tableColumn id="3" xr3:uid="{F12A6467-2609-4F4D-A381-B918ED5AC2B1}" name="Tasa interés aplicable 2" dataDxfId="21">
      <calculatedColumnFormula>+Tabla2268101214161820222426283032343638404244464850525456586011[[#This Row],[Tasa interés promedio 1]]*0.6</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DDA2212-0A4F-45C1-B700-46982E5CC709}" name="Tabla4479111315171921232527293133353739414345474951535557596112" displayName="Tabla4479111315171921232527293133353739414345474951535557596112" ref="V5:W25" totalsRowShown="0">
  <tableColumns count="2">
    <tableColumn id="1" xr3:uid="{F3AE4333-EA89-45F1-B4B1-CFCDCCC0054A}" name="Vigencia" dataDxfId="20"/>
    <tableColumn id="2" xr3:uid="{1872AA2B-AFC4-4946-9169-F6BFFFC3188B}" name="Porcentaje"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A92CFB-6853-4448-AD70-10CEFFD54702}" name="Tabla226810121416182022242628303234363840424446485052545658606213" displayName="Tabla226810121416182022242628303234363840424446485052545658606213" ref="R5:T10" totalsRowShown="0" headerRowDxfId="18" tableBorderDxfId="17">
  <tableColumns count="3">
    <tableColumn id="1" xr3:uid="{BC734A51-6B40-4F6B-93DC-37E697FAA846}" name="Fecha " dataDxfId="16"/>
    <tableColumn id="2" xr3:uid="{34EA0A41-D099-4DE9-85F5-D04391ADA674}" name="Tasa interés promedio " dataDxfId="15"/>
    <tableColumn id="3" xr3:uid="{726E507E-78C3-49BE-A384-2D4B74D4902B}" name="Tasa interés aplicable 3" dataDxfId="14">
      <calculatedColumnFormula>+Tabla226810121416182022242628303234363840424446485052545658606213[[#This Row],[Tasa interés promedio ]]*0.6</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FAB8DB-B174-476C-B8C4-1FC4CDAE5275}" name="Tabla2268101214161820222426283032343638404244464850525456586914" displayName="Tabla2268101214161820222426283032343638404244464850525456586914" ref="Z5:AB42" totalsRowShown="0" headerRowDxfId="13" tableBorderDxfId="12">
  <tableColumns count="3">
    <tableColumn id="1" xr3:uid="{94BF2D66-142C-4363-85AF-3A144F06856E}" name="Fecha " dataDxfId="11"/>
    <tableColumn id="2" xr3:uid="{F00EE44F-5929-44F1-B5AC-FE85EC046CA3}" name="Tasa de interés promedio 1" dataDxfId="10"/>
    <tableColumn id="3" xr3:uid="{2B9B5C5F-DB97-434D-9F85-1E611C6E0DB5}" name="Tasa de interés aplicable 2" dataDxfId="9">
      <calculatedColumnFormula>+Tabla2268101214161820222426283032343638404244464850525456586914[[#This Row],[Tasa de interés promedio 1]]*0.6</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961726E-A36A-47B5-BBCA-BF0B6FD43DC5}" name="Tabla4479111315171921232527293133353739414345474951535557597015" displayName="Tabla4479111315171921232527293133353739414345474951535557597015" ref="AD5:AE17" totalsRowShown="0">
  <tableColumns count="2">
    <tableColumn id="1" xr3:uid="{D6622250-F973-47CE-9EFD-83711260BC51}" name="Vigencia" dataDxfId="8"/>
    <tableColumn id="2" xr3:uid="{709179E9-FDD4-4943-A4DD-B787BADFB8A7}" name="Porcentaje"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79B7E8C-4108-443F-AA96-D8D8E28FD032}" name="Tabla447911131517192123252729313335373941434547495153555759616416" displayName="Tabla447911131517192123252729313335373941434547495153555759616416" ref="J5:K25" totalsRowShown="0">
  <tableColumns count="2">
    <tableColumn id="1" xr3:uid="{D1BC562F-FC20-4088-AAD7-F537B18F37A2}" name="Vigencia" dataDxfId="6"/>
    <tableColumn id="2" xr3:uid="{A2BDAC46-840B-463E-9763-DBB6249383B3}" name="Porcentaje" dataDxfId="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F08DB62-1661-4AFA-BE53-782297DB03AD}" name="Tabla22681012141618202224262830323436384042444648505254565860626517" displayName="Tabla22681012141618202224262830323436384042444648505254565860626517" ref="F5:H15" totalsRowShown="0" headerRowDxfId="4" tableBorderDxfId="3">
  <tableColumns count="3">
    <tableColumn id="1" xr3:uid="{4754DBEC-B836-4054-B118-D8312E6D210A}" name="Fecha " dataDxfId="2"/>
    <tableColumn id="2" xr3:uid="{8A98A392-5277-439F-891E-D61414135CA7}" name="Tasa interés promedio 4" dataDxfId="1"/>
    <tableColumn id="3" xr3:uid="{547533D4-E9D5-431F-B066-ACD1056D9EBC}" name="Tasa interés aplicable 3"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A227-91C7-4456-98C0-01AF1D0B4A0B}">
  <dimension ref="B1:T354"/>
  <sheetViews>
    <sheetView showGridLines="0" tabSelected="1" topLeftCell="F2" workbookViewId="0">
      <selection activeCell="L10" sqref="L10"/>
    </sheetView>
  </sheetViews>
  <sheetFormatPr defaultColWidth="11.42578125" defaultRowHeight="14.45"/>
  <cols>
    <col min="1" max="1" width="2.42578125" customWidth="1"/>
    <col min="2" max="22" width="11.5703125" customWidth="1"/>
  </cols>
  <sheetData>
    <row r="1" spans="2:20" ht="85.5" customHeight="1"/>
    <row r="2" spans="2:20" ht="18.600000000000001">
      <c r="B2" s="72" t="s">
        <v>0</v>
      </c>
      <c r="C2" s="72"/>
      <c r="D2" s="72"/>
      <c r="E2" s="72"/>
      <c r="F2" s="72"/>
      <c r="G2" s="72"/>
      <c r="H2" s="72"/>
      <c r="I2" s="72"/>
      <c r="J2" s="72"/>
      <c r="K2" s="72"/>
      <c r="L2" s="72"/>
      <c r="M2" s="72"/>
      <c r="N2" s="72"/>
      <c r="O2" s="72"/>
      <c r="P2" s="72"/>
      <c r="Q2" s="72"/>
      <c r="R2" s="72"/>
      <c r="S2" s="72"/>
    </row>
    <row r="3" spans="2:20" ht="27">
      <c r="B3" s="73" t="s">
        <v>1</v>
      </c>
      <c r="C3" s="73"/>
      <c r="D3" s="73"/>
      <c r="E3" s="73"/>
      <c r="F3" s="73"/>
      <c r="G3" s="73"/>
      <c r="H3" s="73"/>
      <c r="I3" s="73"/>
      <c r="J3" s="73"/>
      <c r="K3" s="73"/>
      <c r="L3" s="73"/>
      <c r="M3" s="73"/>
      <c r="N3" s="73"/>
      <c r="O3" s="73"/>
      <c r="P3" s="73"/>
      <c r="Q3" s="73"/>
      <c r="R3" s="73"/>
      <c r="S3" s="73"/>
      <c r="T3" s="49"/>
    </row>
    <row r="4" spans="2:20" ht="12" customHeight="1">
      <c r="B4" s="49"/>
      <c r="C4" s="49"/>
      <c r="D4" s="49"/>
      <c r="E4" s="49"/>
      <c r="F4" s="49"/>
      <c r="G4" s="49"/>
      <c r="H4" s="49"/>
      <c r="I4" s="49"/>
      <c r="J4" s="49"/>
      <c r="K4" s="49"/>
      <c r="L4" s="49"/>
      <c r="M4" s="49"/>
      <c r="N4" s="49"/>
      <c r="O4" s="49"/>
      <c r="P4" s="49"/>
      <c r="Q4" s="49"/>
      <c r="R4" s="49"/>
      <c r="S4" s="49"/>
      <c r="T4" s="49"/>
    </row>
    <row r="5" spans="2:20" ht="17.45">
      <c r="B5" s="74" t="s">
        <v>2</v>
      </c>
      <c r="C5" s="74"/>
      <c r="D5" s="74"/>
      <c r="E5" s="74"/>
      <c r="F5" s="74"/>
      <c r="G5" s="74"/>
      <c r="H5" s="74"/>
      <c r="I5" s="74"/>
      <c r="J5" s="74"/>
      <c r="K5" s="74"/>
      <c r="L5" s="74"/>
      <c r="M5" s="74"/>
      <c r="N5" s="74"/>
      <c r="O5" s="74"/>
      <c r="P5" s="74"/>
      <c r="Q5" s="74"/>
      <c r="R5" s="74"/>
      <c r="S5" s="74"/>
      <c r="T5" s="50"/>
    </row>
    <row r="6" spans="2:20" ht="15.6">
      <c r="B6" s="75" t="s">
        <v>3</v>
      </c>
      <c r="C6" s="75"/>
      <c r="D6" s="75"/>
      <c r="E6" s="75"/>
      <c r="F6" s="75"/>
      <c r="G6" s="75"/>
      <c r="H6" s="75"/>
      <c r="I6" s="75"/>
      <c r="J6" s="75"/>
      <c r="K6" s="75"/>
      <c r="L6" s="75"/>
      <c r="M6" s="75"/>
      <c r="N6" s="75"/>
      <c r="O6" s="75"/>
      <c r="P6" s="75"/>
      <c r="Q6" s="75"/>
      <c r="R6" s="75"/>
      <c r="S6" s="75"/>
      <c r="T6" s="1"/>
    </row>
    <row r="7" spans="2:20" ht="17.25" customHeight="1">
      <c r="B7" s="1"/>
      <c r="C7" s="1"/>
      <c r="D7" s="1"/>
      <c r="E7" s="1"/>
      <c r="F7" s="1"/>
      <c r="G7" s="1"/>
      <c r="H7" s="1"/>
      <c r="I7" s="1"/>
      <c r="J7" s="1"/>
      <c r="K7" s="1"/>
      <c r="L7" s="1"/>
      <c r="M7" s="1"/>
      <c r="N7" s="1"/>
      <c r="O7" s="1"/>
      <c r="P7" s="1"/>
      <c r="Q7" s="1"/>
      <c r="R7" s="1"/>
      <c r="S7" s="1"/>
      <c r="T7" s="1"/>
    </row>
    <row r="8" spans="2:20" s="1" customFormat="1" ht="18" customHeight="1">
      <c r="B8" s="68" t="s">
        <v>4</v>
      </c>
    </row>
    <row r="9" spans="2:20" s="1" customFormat="1" ht="15.75">
      <c r="B9" s="51" t="s">
        <v>5</v>
      </c>
      <c r="C9" s="51">
        <v>2018</v>
      </c>
      <c r="D9" s="51" t="s">
        <v>6</v>
      </c>
      <c r="E9" s="51" t="s">
        <v>7</v>
      </c>
      <c r="F9" s="51" t="s">
        <v>8</v>
      </c>
      <c r="G9" s="51" t="s">
        <v>9</v>
      </c>
      <c r="H9" s="51" t="s">
        <v>10</v>
      </c>
      <c r="I9" s="51" t="s">
        <v>11</v>
      </c>
      <c r="J9" s="51" t="s">
        <v>12</v>
      </c>
      <c r="K9" s="51" t="s">
        <v>13</v>
      </c>
      <c r="L9" s="90" t="s">
        <v>14</v>
      </c>
    </row>
    <row r="10" spans="2:20" s="1" customFormat="1" ht="15.6">
      <c r="B10" s="52">
        <v>1</v>
      </c>
      <c r="C10" s="53">
        <v>3.8338664000001202E-2</v>
      </c>
      <c r="D10" s="53">
        <v>3.8338663999999897E-2</v>
      </c>
      <c r="E10" s="53">
        <v>3.5740000000001E-2</v>
      </c>
      <c r="F10" s="53">
        <v>3.6740000000001001E-2</v>
      </c>
      <c r="G10" s="53">
        <v>3.7740000000001002E-2</v>
      </c>
      <c r="H10" s="53">
        <v>3.8740000000001003E-2</v>
      </c>
      <c r="I10" s="53">
        <v>3.9740000000001004E-2</v>
      </c>
      <c r="J10" s="53">
        <v>4.0740000000001005E-2</v>
      </c>
      <c r="K10" s="53">
        <v>4.1740000000001005E-2</v>
      </c>
      <c r="L10" s="53">
        <v>4.2740000000001006E-2</v>
      </c>
    </row>
    <row r="11" spans="2:20" s="1" customFormat="1" ht="15.6">
      <c r="B11" s="52">
        <v>2</v>
      </c>
      <c r="C11" s="53">
        <v>6.6639294835858301E-2</v>
      </c>
      <c r="D11" s="53">
        <v>6.6639294835857205E-2</v>
      </c>
      <c r="E11" s="53">
        <v>6.8231923518475596E-2</v>
      </c>
      <c r="F11" s="53">
        <v>6.9231923518475597E-2</v>
      </c>
      <c r="G11" s="53">
        <v>7.0231923518475597E-2</v>
      </c>
      <c r="H11" s="53">
        <v>6.7731923518475595E-2</v>
      </c>
      <c r="I11" s="53">
        <v>6.5231923518475593E-2</v>
      </c>
      <c r="J11" s="53">
        <v>6.2731923518475591E-2</v>
      </c>
      <c r="K11" s="53">
        <v>6.0231923518475589E-2</v>
      </c>
      <c r="L11" s="53">
        <v>5.7731923518475586E-2</v>
      </c>
    </row>
    <row r="12" spans="2:20" s="1" customFormat="1" ht="15.6">
      <c r="B12" s="52">
        <v>3</v>
      </c>
      <c r="C12" s="53">
        <v>7.7733536950558998E-2</v>
      </c>
      <c r="D12" s="53">
        <v>7.7733536950557E-2</v>
      </c>
      <c r="E12" s="53">
        <v>8.0069431590584994E-2</v>
      </c>
      <c r="F12" s="53">
        <v>8.1069431590584995E-2</v>
      </c>
      <c r="G12" s="53">
        <v>8.2069431590584996E-2</v>
      </c>
      <c r="H12" s="53">
        <v>7.9569431590584994E-2</v>
      </c>
      <c r="I12" s="53">
        <v>7.7069431590584991E-2</v>
      </c>
      <c r="J12" s="53">
        <v>7.4569431590584989E-2</v>
      </c>
      <c r="K12" s="53">
        <v>7.2069431590584987E-2</v>
      </c>
      <c r="L12" s="53">
        <v>6.9569431590584985E-2</v>
      </c>
    </row>
    <row r="13" spans="2:20" s="1" customFormat="1" ht="15.6">
      <c r="B13" s="52">
        <v>4</v>
      </c>
      <c r="C13" s="53">
        <v>7.6970353032569605E-2</v>
      </c>
      <c r="D13" s="53">
        <v>7.7020022313976796E-2</v>
      </c>
      <c r="E13" s="53">
        <v>7.9161520860149895E-2</v>
      </c>
      <c r="F13" s="53">
        <v>8.0161520860149896E-2</v>
      </c>
      <c r="G13" s="53">
        <v>8.1161520860149897E-2</v>
      </c>
      <c r="H13" s="53">
        <v>7.8661520860149894E-2</v>
      </c>
      <c r="I13" s="53">
        <v>7.6161520860149892E-2</v>
      </c>
      <c r="J13" s="53">
        <v>7.366152086014989E-2</v>
      </c>
      <c r="K13" s="53">
        <v>7.1161520860149888E-2</v>
      </c>
      <c r="L13" s="53">
        <v>6.8661520860149886E-2</v>
      </c>
    </row>
    <row r="14" spans="2:20" s="1" customFormat="1" ht="15.6">
      <c r="B14" s="52">
        <v>5</v>
      </c>
      <c r="C14" s="53">
        <v>7.4729094398039195E-2</v>
      </c>
      <c r="D14" s="53">
        <v>7.4843237010295605E-2</v>
      </c>
      <c r="E14" s="53">
        <v>7.6852139690026397E-2</v>
      </c>
      <c r="F14" s="53">
        <v>7.7852139690026398E-2</v>
      </c>
      <c r="G14" s="53">
        <v>7.8852139690026399E-2</v>
      </c>
      <c r="H14" s="53">
        <v>7.6352139690026397E-2</v>
      </c>
      <c r="I14" s="53">
        <v>7.3852139690026394E-2</v>
      </c>
      <c r="J14" s="53">
        <v>7.1352139690026392E-2</v>
      </c>
      <c r="K14" s="53">
        <v>6.885213969002639E-2</v>
      </c>
      <c r="L14" s="53">
        <v>6.6352139690026388E-2</v>
      </c>
    </row>
    <row r="15" spans="2:20" s="1" customFormat="1" ht="15.6">
      <c r="B15" s="52">
        <v>6</v>
      </c>
      <c r="C15" s="53">
        <v>7.2586153961408106E-2</v>
      </c>
      <c r="D15" s="53">
        <v>7.2767604694851606E-2</v>
      </c>
      <c r="E15" s="53">
        <v>7.4637687031784E-2</v>
      </c>
      <c r="F15" s="53">
        <v>7.5637687031784001E-2</v>
      </c>
      <c r="G15" s="53">
        <v>7.6637687031784002E-2</v>
      </c>
      <c r="H15" s="53">
        <v>7.4137687031784E-2</v>
      </c>
      <c r="I15" s="53">
        <v>7.1637687031783998E-2</v>
      </c>
      <c r="J15" s="53">
        <v>6.9137687031783995E-2</v>
      </c>
      <c r="K15" s="53">
        <v>6.6637687031783993E-2</v>
      </c>
      <c r="L15" s="53">
        <v>6.4137687031783991E-2</v>
      </c>
    </row>
    <row r="16" spans="2:20" s="1" customFormat="1" ht="15.6">
      <c r="B16" s="52">
        <v>7</v>
      </c>
      <c r="C16" s="53">
        <v>7.0545195222921506E-2</v>
      </c>
      <c r="D16" s="53">
        <v>7.0795877561785597E-2</v>
      </c>
      <c r="E16" s="53">
        <v>7.2522797746472897E-2</v>
      </c>
      <c r="F16" s="53">
        <v>7.3522797746472898E-2</v>
      </c>
      <c r="G16" s="53">
        <v>7.4522797746472899E-2</v>
      </c>
      <c r="H16" s="53">
        <v>7.2022797746472897E-2</v>
      </c>
      <c r="I16" s="53">
        <v>6.9522797746472895E-2</v>
      </c>
      <c r="J16" s="53">
        <v>6.7022797746472892E-2</v>
      </c>
      <c r="K16" s="53">
        <v>6.452279774647289E-2</v>
      </c>
      <c r="L16" s="53">
        <v>6.2022797746472888E-2</v>
      </c>
    </row>
    <row r="17" spans="2:20" s="1" customFormat="1" ht="15.6">
      <c r="B17" s="52">
        <v>8</v>
      </c>
      <c r="C17" s="53">
        <v>6.8608573417445307E-2</v>
      </c>
      <c r="D17" s="53">
        <v>6.8929555297359404E-2</v>
      </c>
      <c r="E17" s="53">
        <v>7.0510752047998601E-2</v>
      </c>
      <c r="F17" s="53">
        <v>7.1510752047998602E-2</v>
      </c>
      <c r="G17" s="53">
        <v>7.2510752047998603E-2</v>
      </c>
      <c r="H17" s="53">
        <v>7.0010752047998601E-2</v>
      </c>
      <c r="I17" s="53">
        <v>6.7510752047998598E-2</v>
      </c>
      <c r="J17" s="53">
        <v>6.5010752047998596E-2</v>
      </c>
      <c r="K17" s="53">
        <v>6.2510752047998594E-2</v>
      </c>
      <c r="L17" s="53">
        <v>6.0010752047998592E-2</v>
      </c>
    </row>
    <row r="18" spans="2:20" s="1" customFormat="1" ht="15.6">
      <c r="B18" s="52">
        <v>9</v>
      </c>
      <c r="C18" s="53">
        <v>6.6777422162027894E-2</v>
      </c>
      <c r="D18" s="53">
        <v>6.7168986638958206E-2</v>
      </c>
      <c r="E18" s="53">
        <v>6.8603543776811493E-2</v>
      </c>
      <c r="F18" s="53">
        <v>6.9603543776811494E-2</v>
      </c>
      <c r="G18" s="53">
        <v>7.0603543776811495E-2</v>
      </c>
      <c r="H18" s="53">
        <v>6.8103543776811493E-2</v>
      </c>
      <c r="I18" s="53">
        <v>6.560354377681149E-2</v>
      </c>
      <c r="J18" s="53">
        <v>6.3103543776811488E-2</v>
      </c>
      <c r="K18" s="53">
        <v>6.0603543776811486E-2</v>
      </c>
      <c r="L18" s="53">
        <v>5.8103543776811484E-2</v>
      </c>
    </row>
    <row r="19" spans="2:20" s="1" customFormat="1" ht="15.6">
      <c r="B19" s="52">
        <v>10</v>
      </c>
      <c r="C19" s="53">
        <v>6.5051760379993398E-2</v>
      </c>
      <c r="D19" s="53">
        <v>6.5513486728995901E-2</v>
      </c>
      <c r="E19" s="53">
        <v>6.6801973618423799E-2</v>
      </c>
      <c r="F19" s="53">
        <v>6.78019736184238E-2</v>
      </c>
      <c r="G19" s="53">
        <v>6.8801973618423801E-2</v>
      </c>
      <c r="H19" s="53">
        <v>6.6301973618423798E-2</v>
      </c>
      <c r="I19" s="53">
        <v>6.3801973618423796E-2</v>
      </c>
      <c r="J19" s="53">
        <v>6.1301973618423794E-2</v>
      </c>
      <c r="K19" s="53">
        <v>5.8801973618423792E-2</v>
      </c>
      <c r="L19" s="53">
        <v>5.7176558067607401E-2</v>
      </c>
      <c r="S19" s="10"/>
      <c r="T19" s="22"/>
    </row>
    <row r="20" spans="2:20" s="1" customFormat="1" ht="15.6">
      <c r="B20" s="52">
        <v>11</v>
      </c>
      <c r="C20" s="53">
        <v>6.3430613049093795E-2</v>
      </c>
      <c r="D20" s="53">
        <v>6.3961464063014395E-2</v>
      </c>
      <c r="E20" s="53">
        <v>6.5105760721549902E-2</v>
      </c>
      <c r="F20" s="53">
        <v>6.6105760721549903E-2</v>
      </c>
      <c r="G20" s="53">
        <v>6.7105760721549904E-2</v>
      </c>
      <c r="H20" s="53">
        <v>6.4605760721549901E-2</v>
      </c>
      <c r="I20" s="53">
        <v>6.2105760721549899E-2</v>
      </c>
      <c r="J20" s="53">
        <v>5.9605760721549897E-2</v>
      </c>
      <c r="K20" s="53">
        <v>5.7105760721549895E-2</v>
      </c>
      <c r="L20" s="53">
        <v>5.6337346799178997E-2</v>
      </c>
      <c r="S20" s="10"/>
      <c r="T20" s="22"/>
    </row>
    <row r="21" spans="2:20" s="1" customFormat="1" ht="15.6">
      <c r="B21" s="52">
        <v>12</v>
      </c>
      <c r="C21" s="53">
        <v>6.1912139744015403E-2</v>
      </c>
      <c r="D21" s="53">
        <v>6.2510551444044896E-2</v>
      </c>
      <c r="E21" s="53">
        <v>6.3513666349943598E-2</v>
      </c>
      <c r="F21" s="53">
        <v>6.4513666349943599E-2</v>
      </c>
      <c r="G21" s="53">
        <v>6.55136663499436E-2</v>
      </c>
      <c r="H21" s="53">
        <v>6.3013666349943598E-2</v>
      </c>
      <c r="I21" s="53">
        <v>6.0513666349943596E-2</v>
      </c>
      <c r="J21" s="53">
        <v>5.8013666349943593E-2</v>
      </c>
      <c r="K21" s="53">
        <v>5.5513666349943591E-2</v>
      </c>
      <c r="L21" s="53">
        <v>5.5565838800627702E-2</v>
      </c>
      <c r="S21" s="10"/>
      <c r="T21" s="22"/>
    </row>
    <row r="22" spans="2:20" s="1" customFormat="1" ht="15.6">
      <c r="B22" s="52">
        <v>13</v>
      </c>
      <c r="C22" s="53">
        <v>6.0493765623173698E-2</v>
      </c>
      <c r="D22" s="53">
        <v>6.1157736156237902E-2</v>
      </c>
      <c r="E22" s="53">
        <v>6.20236237094038E-2</v>
      </c>
      <c r="F22" s="53">
        <v>6.30236237094038E-2</v>
      </c>
      <c r="G22" s="53">
        <v>6.4023623709403801E-2</v>
      </c>
      <c r="H22" s="53">
        <v>6.1523623709403799E-2</v>
      </c>
      <c r="I22" s="53">
        <v>5.9023623709403797E-2</v>
      </c>
      <c r="J22" s="53">
        <v>5.6523623709403795E-2</v>
      </c>
      <c r="K22" s="53">
        <v>5.4023623709403792E-2</v>
      </c>
      <c r="L22" s="53">
        <v>5.4857565702220598E-2</v>
      </c>
      <c r="S22" s="10"/>
      <c r="T22" s="11"/>
    </row>
    <row r="23" spans="2:20" s="1" customFormat="1" ht="15.6">
      <c r="B23" s="52">
        <v>14</v>
      </c>
      <c r="C23" s="53">
        <v>5.9172310348126103E-2</v>
      </c>
      <c r="D23" s="53">
        <v>5.9899485467531398E-2</v>
      </c>
      <c r="E23" s="53">
        <v>6.0632868827126499E-2</v>
      </c>
      <c r="F23" s="53">
        <v>6.16328688271265E-2</v>
      </c>
      <c r="G23" s="53">
        <v>6.26328688271265E-2</v>
      </c>
      <c r="H23" s="53">
        <v>6.0132868827126498E-2</v>
      </c>
      <c r="I23" s="53">
        <v>5.7632868827126496E-2</v>
      </c>
      <c r="J23" s="53">
        <v>5.5132868827126494E-2</v>
      </c>
      <c r="K23" s="53">
        <v>5.2632868827126492E-2</v>
      </c>
      <c r="L23" s="53">
        <v>5.3632868827126493E-2</v>
      </c>
      <c r="S23" s="10"/>
      <c r="T23" s="22"/>
    </row>
    <row r="24" spans="2:20" s="1" customFormat="1" ht="15.6">
      <c r="B24" s="52">
        <v>15</v>
      </c>
      <c r="C24" s="53">
        <v>5.7944111332504301E-2</v>
      </c>
      <c r="D24" s="53">
        <v>5.8731864485239003E-2</v>
      </c>
      <c r="E24" s="53">
        <v>5.9338068228161497E-2</v>
      </c>
      <c r="F24" s="53">
        <v>6.0338068228161498E-2</v>
      </c>
      <c r="G24" s="53">
        <v>6.1338068228161499E-2</v>
      </c>
      <c r="H24" s="53">
        <v>5.8838068228161497E-2</v>
      </c>
      <c r="I24" s="53">
        <v>5.6338068228161495E-2</v>
      </c>
      <c r="J24" s="53">
        <v>5.3838068228161493E-2</v>
      </c>
      <c r="K24" s="53">
        <v>5.1956276695516397E-2</v>
      </c>
      <c r="L24" s="53">
        <v>5.2956276695516398E-2</v>
      </c>
      <c r="S24" s="10"/>
      <c r="T24" s="22"/>
    </row>
    <row r="25" spans="2:20" s="1" customFormat="1" ht="15.75" customHeight="1">
      <c r="B25" s="52">
        <v>16</v>
      </c>
      <c r="C25" s="53">
        <v>5.6805138621662803E-2</v>
      </c>
      <c r="D25" s="53">
        <v>5.7650644258485199E-2</v>
      </c>
      <c r="E25" s="53">
        <v>5.8135440068241201E-2</v>
      </c>
      <c r="F25" s="53">
        <v>5.9135440068241202E-2</v>
      </c>
      <c r="G25" s="53">
        <v>6.0135440068241203E-2</v>
      </c>
      <c r="H25" s="53">
        <v>5.76354400682412E-2</v>
      </c>
      <c r="I25" s="53">
        <v>5.5135440068241198E-2</v>
      </c>
      <c r="J25" s="53">
        <v>5.2635440068241196E-2</v>
      </c>
      <c r="K25" s="53">
        <v>5.1419764078474602E-2</v>
      </c>
      <c r="L25" s="53">
        <v>5.2419764078474602E-2</v>
      </c>
      <c r="N25" s="76" t="s">
        <v>15</v>
      </c>
      <c r="O25" s="76"/>
      <c r="P25" s="76"/>
      <c r="Q25" s="76"/>
      <c r="R25" s="76"/>
      <c r="S25" s="76"/>
      <c r="T25" s="22"/>
    </row>
    <row r="26" spans="2:20" s="1" customFormat="1" ht="15.6">
      <c r="B26" s="52">
        <v>17</v>
      </c>
      <c r="C26" s="53">
        <v>5.5751099551118302E-2</v>
      </c>
      <c r="D26" s="53">
        <v>5.6651398805704502E-2</v>
      </c>
      <c r="E26" s="53">
        <v>5.7020866275265397E-2</v>
      </c>
      <c r="F26" s="53">
        <v>5.8020866275265398E-2</v>
      </c>
      <c r="G26" s="53">
        <v>5.8964567527194402E-2</v>
      </c>
      <c r="H26" s="53">
        <v>5.6520866275265397E-2</v>
      </c>
      <c r="I26" s="53">
        <v>5.4020866275265395E-2</v>
      </c>
      <c r="J26" s="53">
        <v>5.1520866275265392E-2</v>
      </c>
      <c r="K26" s="53">
        <v>5.0929518466501997E-2</v>
      </c>
      <c r="L26" s="53">
        <v>5.1929518466501998E-2</v>
      </c>
      <c r="N26" s="76"/>
      <c r="O26" s="76"/>
      <c r="P26" s="76"/>
      <c r="Q26" s="76"/>
      <c r="R26" s="76"/>
      <c r="S26" s="76"/>
      <c r="T26" s="22"/>
    </row>
    <row r="27" spans="2:20" s="1" customFormat="1" ht="15.6">
      <c r="B27" s="52">
        <v>18</v>
      </c>
      <c r="C27" s="53">
        <v>5.4777532081935497E-2</v>
      </c>
      <c r="D27" s="53">
        <v>5.57295904177375E-2</v>
      </c>
      <c r="E27" s="53">
        <v>5.5989994074222303E-2</v>
      </c>
      <c r="F27" s="53">
        <v>5.6989994074222304E-2</v>
      </c>
      <c r="G27" s="53">
        <v>5.75348104943618E-2</v>
      </c>
      <c r="H27" s="53">
        <v>5.5489994074222303E-2</v>
      </c>
      <c r="I27" s="53">
        <v>5.2989994074222301E-2</v>
      </c>
      <c r="J27" s="53">
        <v>5.0850648594617902E-2</v>
      </c>
      <c r="K27" s="53">
        <v>5.0481949517830103E-2</v>
      </c>
      <c r="L27" s="53">
        <v>5.1481949517830104E-2</v>
      </c>
      <c r="M27" s="48"/>
      <c r="N27" s="76"/>
      <c r="O27" s="76"/>
      <c r="P27" s="76"/>
      <c r="Q27" s="76"/>
      <c r="R27" s="76"/>
      <c r="S27" s="76"/>
      <c r="T27" s="48"/>
    </row>
    <row r="28" spans="2:20" s="1" customFormat="1" ht="15.6">
      <c r="B28" s="52">
        <v>19</v>
      </c>
      <c r="C28" s="53">
        <v>5.3879886346379399E-2</v>
      </c>
      <c r="D28" s="53">
        <v>5.4880643136994603E-2</v>
      </c>
      <c r="E28" s="53">
        <v>5.50383259888578E-2</v>
      </c>
      <c r="F28" s="53">
        <v>5.6038325988857801E-2</v>
      </c>
      <c r="G28" s="53">
        <v>5.62022200704764E-2</v>
      </c>
      <c r="H28" s="53">
        <v>5.4519151918418697E-2</v>
      </c>
      <c r="I28" s="53">
        <v>5.2019151918418695E-2</v>
      </c>
      <c r="J28" s="53">
        <v>5.0409980990180299E-2</v>
      </c>
      <c r="K28" s="53">
        <v>5.0073674917596497E-2</v>
      </c>
      <c r="L28" s="53">
        <v>5.1073674917596498E-2</v>
      </c>
      <c r="M28" s="48"/>
      <c r="N28" s="76"/>
      <c r="O28" s="76"/>
      <c r="P28" s="76"/>
      <c r="Q28" s="76"/>
      <c r="R28" s="76"/>
      <c r="S28" s="76"/>
      <c r="T28" s="48"/>
    </row>
    <row r="29" spans="2:20" s="1" customFormat="1" ht="15.6">
      <c r="B29" s="52">
        <v>20</v>
      </c>
      <c r="C29" s="53">
        <v>5.3053594447812297E-2</v>
      </c>
      <c r="D29" s="53">
        <v>5.4100004740870199E-2</v>
      </c>
      <c r="E29" s="53">
        <v>5.41612980133424E-2</v>
      </c>
      <c r="F29" s="53">
        <v>5.5161298013342401E-2</v>
      </c>
      <c r="G29" s="53">
        <v>5.4963213017071903E-2</v>
      </c>
      <c r="H29" s="53">
        <v>5.3333578492694697E-2</v>
      </c>
      <c r="I29" s="53">
        <v>5.0833578492694695E-2</v>
      </c>
      <c r="J29" s="53">
        <v>5.0008054488222403E-2</v>
      </c>
      <c r="K29" s="53">
        <v>4.97015215028083E-2</v>
      </c>
      <c r="L29" s="53">
        <v>5.0701521502808301E-2</v>
      </c>
      <c r="M29" s="48"/>
      <c r="N29" s="76"/>
      <c r="O29" s="76"/>
      <c r="P29" s="76"/>
      <c r="Q29" s="76"/>
      <c r="R29" s="76"/>
      <c r="S29" s="76"/>
      <c r="T29" s="48"/>
    </row>
    <row r="30" spans="2:20" s="1" customFormat="1" ht="15.6">
      <c r="B30" s="52">
        <v>21</v>
      </c>
      <c r="C30" s="53">
        <v>5.22941289500349E-2</v>
      </c>
      <c r="D30" s="53">
        <v>5.33831978708861E-2</v>
      </c>
      <c r="E30" s="53">
        <v>5.3354346122933299E-2</v>
      </c>
      <c r="F30" s="53">
        <v>5.43543461229333E-2</v>
      </c>
      <c r="G30" s="53">
        <v>5.3813822303223603E-2</v>
      </c>
      <c r="H30" s="53">
        <v>5.2235186961137894E-2</v>
      </c>
      <c r="I30" s="53">
        <v>4.9735186961137892E-2</v>
      </c>
      <c r="J30" s="53">
        <v>4.9641731299275398E-2</v>
      </c>
      <c r="K30" s="53">
        <v>4.9362523270738402E-2</v>
      </c>
      <c r="L30" s="53">
        <v>5.0362523270738403E-2</v>
      </c>
      <c r="M30" s="48"/>
      <c r="N30" s="76"/>
      <c r="O30" s="76"/>
      <c r="P30" s="76"/>
      <c r="Q30" s="76"/>
      <c r="R30" s="76"/>
      <c r="S30" s="76"/>
      <c r="T30" s="48"/>
    </row>
    <row r="31" spans="2:20">
      <c r="B31" s="52">
        <v>22</v>
      </c>
      <c r="C31" s="53">
        <v>5.1597050771835101E-2</v>
      </c>
      <c r="D31" s="53">
        <v>5.2725861161882999E-2</v>
      </c>
      <c r="E31" s="53">
        <v>5.2612961650802897E-2</v>
      </c>
      <c r="F31" s="53">
        <v>5.3612961650802898E-2</v>
      </c>
      <c r="G31" s="53">
        <v>5.2749803158044201E-2</v>
      </c>
      <c r="H31" s="53">
        <v>5.1219603813062696E-2</v>
      </c>
      <c r="I31" s="53">
        <v>4.8719603813062694E-2</v>
      </c>
      <c r="J31" s="53">
        <v>4.9308080195656197E-2</v>
      </c>
      <c r="K31" s="53">
        <v>4.9053916932668702E-2</v>
      </c>
      <c r="L31" s="53">
        <v>5.0053916932668703E-2</v>
      </c>
      <c r="M31" s="48"/>
      <c r="N31" s="76"/>
      <c r="O31" s="76"/>
      <c r="P31" s="76"/>
      <c r="Q31" s="76"/>
      <c r="R31" s="76"/>
      <c r="S31" s="76"/>
      <c r="T31" s="48"/>
    </row>
    <row r="32" spans="2:20">
      <c r="B32" s="52">
        <v>23</v>
      </c>
      <c r="C32" s="53">
        <v>5.0958047386713501E-2</v>
      </c>
      <c r="D32" s="53">
        <v>5.2123781352261901E-2</v>
      </c>
      <c r="E32" s="53">
        <v>5.1932736309388002E-2</v>
      </c>
      <c r="F32" s="53">
        <v>5.2932736309388002E-2</v>
      </c>
      <c r="G32" s="53">
        <v>5.1766727963029398E-2</v>
      </c>
      <c r="H32" s="53">
        <v>5.0282324684966399E-2</v>
      </c>
      <c r="I32" s="53">
        <v>4.7816941607911903E-2</v>
      </c>
      <c r="J32" s="53">
        <v>4.8816941607911904E-2</v>
      </c>
      <c r="K32" s="53">
        <v>4.8773135585344497E-2</v>
      </c>
      <c r="L32" s="53">
        <v>4.9773135585344498E-2</v>
      </c>
      <c r="M32" s="48"/>
      <c r="N32" s="76"/>
      <c r="O32" s="76"/>
      <c r="P32" s="76"/>
      <c r="Q32" s="76"/>
      <c r="R32" s="76"/>
      <c r="S32" s="76"/>
      <c r="T32" s="48"/>
    </row>
    <row r="33" spans="2:20">
      <c r="B33" s="52">
        <v>24</v>
      </c>
      <c r="C33" s="53">
        <v>5.0372962331915599E-2</v>
      </c>
      <c r="D33" s="53">
        <v>5.15729174150426E-2</v>
      </c>
      <c r="E33" s="53">
        <v>5.1309397794443698E-2</v>
      </c>
      <c r="F33" s="53">
        <v>5.2309397794443699E-2</v>
      </c>
      <c r="G33" s="53">
        <v>5.0860069426500003E-2</v>
      </c>
      <c r="H33" s="53">
        <v>4.9418790451406194E-2</v>
      </c>
      <c r="I33" s="53">
        <v>4.7506345212901903E-2</v>
      </c>
      <c r="J33" s="53">
        <v>4.8506345212901904E-2</v>
      </c>
      <c r="K33" s="53">
        <v>4.8517800988235903E-2</v>
      </c>
      <c r="L33" s="53">
        <v>4.9517800988235904E-2</v>
      </c>
      <c r="M33" s="48"/>
      <c r="N33" s="76"/>
      <c r="O33" s="76"/>
      <c r="P33" s="76"/>
      <c r="Q33" s="76"/>
      <c r="R33" s="76"/>
      <c r="S33" s="76"/>
      <c r="T33" s="48"/>
    </row>
    <row r="34" spans="2:20">
      <c r="B34" s="52">
        <v>25</v>
      </c>
      <c r="C34" s="53">
        <v>4.9837817071362901E-2</v>
      </c>
      <c r="D34" s="53">
        <v>5.1069417753690803E-2</v>
      </c>
      <c r="E34" s="53">
        <v>5.0738836993943902E-2</v>
      </c>
      <c r="F34" s="53">
        <v>5.1738836993943903E-2</v>
      </c>
      <c r="G34" s="53">
        <v>5.00252720115359E-2</v>
      </c>
      <c r="H34" s="53">
        <v>4.8624451742781398E-2</v>
      </c>
      <c r="I34" s="53">
        <v>4.7223740445427702E-2</v>
      </c>
      <c r="J34" s="53">
        <v>4.8223740445427703E-2</v>
      </c>
      <c r="K34" s="53">
        <v>4.8285714857305498E-2</v>
      </c>
      <c r="L34" s="53">
        <v>4.9285714857305499E-2</v>
      </c>
      <c r="M34" s="48"/>
      <c r="N34" s="76"/>
      <c r="O34" s="76"/>
      <c r="P34" s="76"/>
      <c r="Q34" s="76"/>
      <c r="R34" s="76"/>
      <c r="S34" s="76"/>
      <c r="T34" s="48"/>
    </row>
    <row r="35" spans="2:20">
      <c r="B35" s="52">
        <v>26</v>
      </c>
      <c r="C35" s="53">
        <v>4.9348826247728003E-2</v>
      </c>
      <c r="D35" s="53">
        <v>5.0609631472400697E-2</v>
      </c>
      <c r="E35" s="53">
        <v>5.0217127848549502E-2</v>
      </c>
      <c r="F35" s="53">
        <v>5.1217127848549503E-2</v>
      </c>
      <c r="G35" s="53">
        <v>4.92578119971478E-2</v>
      </c>
      <c r="H35" s="53">
        <v>4.78948224639619E-2</v>
      </c>
      <c r="I35" s="53">
        <v>4.6966737098573103E-2</v>
      </c>
      <c r="J35" s="53">
        <v>4.7966737098573103E-2</v>
      </c>
      <c r="K35" s="53">
        <v>4.8074849515590899E-2</v>
      </c>
      <c r="L35" s="53">
        <v>4.90748495155909E-2</v>
      </c>
      <c r="M35" s="48"/>
      <c r="N35" s="71" t="s">
        <v>16</v>
      </c>
      <c r="O35" s="71"/>
      <c r="P35" s="71"/>
      <c r="Q35" s="71"/>
      <c r="R35" s="71"/>
      <c r="S35" s="71"/>
      <c r="T35" s="48"/>
    </row>
    <row r="36" spans="2:20">
      <c r="B36" s="52">
        <v>27</v>
      </c>
      <c r="C36" s="53">
        <v>4.89024073155018E-2</v>
      </c>
      <c r="D36" s="53">
        <v>5.0190114668508201E-2</v>
      </c>
      <c r="E36" s="53">
        <v>4.9740540889976301E-2</v>
      </c>
      <c r="F36" s="53">
        <v>5.0740540889976302E-2</v>
      </c>
      <c r="G36" s="53">
        <v>4.8553246848556601E-2</v>
      </c>
      <c r="H36" s="53">
        <v>4.7225523122458694E-2</v>
      </c>
      <c r="I36" s="53">
        <v>4.6733125412872702E-2</v>
      </c>
      <c r="J36" s="53">
        <v>4.7733125412872703E-2</v>
      </c>
      <c r="K36" s="53">
        <v>4.7883338179217597E-2</v>
      </c>
      <c r="L36" s="53">
        <v>4.8883338179217597E-2</v>
      </c>
      <c r="M36" s="48"/>
      <c r="N36" s="71" t="s">
        <v>17</v>
      </c>
      <c r="O36" s="71"/>
      <c r="P36" s="71"/>
      <c r="Q36" s="71"/>
      <c r="R36" s="71"/>
      <c r="S36" s="71"/>
      <c r="T36" s="48"/>
    </row>
    <row r="37" spans="2:20" ht="14.45" customHeight="1">
      <c r="B37" s="52">
        <v>28</v>
      </c>
      <c r="C37" s="53">
        <v>4.8495185478216997E-2</v>
      </c>
      <c r="D37" s="53">
        <v>4.9807632615550101E-2</v>
      </c>
      <c r="E37" s="53">
        <v>4.9305551431967999E-2</v>
      </c>
      <c r="F37" s="53">
        <v>5.0305551431968E-2</v>
      </c>
      <c r="G37" s="53">
        <v>4.7907254770561701E-2</v>
      </c>
      <c r="H37" s="53">
        <v>4.6612314920887396E-2</v>
      </c>
      <c r="I37" s="53">
        <v>4.65208667834551E-2</v>
      </c>
      <c r="J37" s="53">
        <v>4.7520866783455101E-2</v>
      </c>
      <c r="K37" s="53">
        <v>4.7709465103114503E-2</v>
      </c>
      <c r="L37" s="53">
        <v>4.8709465103114503E-2</v>
      </c>
      <c r="M37" s="48"/>
      <c r="N37" s="71" t="s">
        <v>18</v>
      </c>
      <c r="O37" s="71"/>
      <c r="P37" s="71"/>
      <c r="Q37" s="71"/>
      <c r="R37" s="71"/>
      <c r="S37" s="71"/>
      <c r="T37" s="48"/>
    </row>
    <row r="38" spans="2:20">
      <c r="B38" s="52">
        <v>29</v>
      </c>
      <c r="C38" s="53">
        <v>4.81239947711622E-2</v>
      </c>
      <c r="D38" s="53">
        <v>4.94591586174273E-2</v>
      </c>
      <c r="E38" s="53">
        <v>4.8908843314794399E-2</v>
      </c>
      <c r="F38" s="53">
        <v>4.9865455963503003E-2</v>
      </c>
      <c r="G38" s="53">
        <v>4.7365455963503E-2</v>
      </c>
      <c r="H38" s="53">
        <v>4.6051125641464796E-2</v>
      </c>
      <c r="I38" s="53">
        <v>4.6328084081904003E-2</v>
      </c>
      <c r="J38" s="53">
        <v>4.7328084081904004E-2</v>
      </c>
      <c r="K38" s="53">
        <v>4.7551655764013899E-2</v>
      </c>
      <c r="L38" s="53">
        <v>4.85516557640139E-2</v>
      </c>
      <c r="M38" s="48"/>
      <c r="N38" s="71"/>
      <c r="O38" s="71"/>
      <c r="P38" s="71"/>
      <c r="Q38" s="71"/>
      <c r="R38" s="71"/>
      <c r="S38" s="71"/>
      <c r="T38" s="48"/>
    </row>
    <row r="39" spans="2:20">
      <c r="B39" s="52">
        <v>30</v>
      </c>
      <c r="C39" s="53">
        <v>4.7785876040291601E-2</v>
      </c>
      <c r="D39" s="53">
        <v>4.9141870222150698E-2</v>
      </c>
      <c r="E39" s="53">
        <v>4.8547309019290497E-2</v>
      </c>
      <c r="F39" s="53">
        <v>4.9240461342019197E-2</v>
      </c>
      <c r="G39" s="53">
        <v>4.67744829100964E-2</v>
      </c>
      <c r="H39" s="53">
        <v>4.5538068366503995E-2</v>
      </c>
      <c r="I39" s="53">
        <v>4.6153051821115697E-2</v>
      </c>
      <c r="J39" s="53">
        <v>4.7153051821115698E-2</v>
      </c>
      <c r="K39" s="53">
        <v>4.7408467218536199E-2</v>
      </c>
      <c r="L39" s="53">
        <v>4.84084672185362E-2</v>
      </c>
      <c r="M39" s="48"/>
      <c r="N39" s="71"/>
      <c r="O39" s="71"/>
      <c r="P39" s="71"/>
      <c r="Q39" s="71"/>
      <c r="R39" s="71"/>
      <c r="S39" s="71"/>
      <c r="T39" s="48"/>
    </row>
    <row r="40" spans="2:20" ht="14.45" customHeight="1">
      <c r="B40" s="52">
        <v>31</v>
      </c>
      <c r="C40" s="53">
        <v>4.7478072477556997E-2</v>
      </c>
      <c r="D40" s="53">
        <v>4.8853143393641198E-2</v>
      </c>
      <c r="E40" s="53">
        <v>4.8218046875772698E-2</v>
      </c>
      <c r="F40" s="53">
        <v>4.8668351674674197E-2</v>
      </c>
      <c r="G40" s="53">
        <v>4.6279901859864997E-2</v>
      </c>
      <c r="H40" s="53">
        <v>4.5200194876124901E-2</v>
      </c>
      <c r="I40" s="53">
        <v>4.5994186344054902E-2</v>
      </c>
      <c r="J40" s="53">
        <v>4.6994186344054903E-2</v>
      </c>
      <c r="K40" s="53">
        <v>4.7278578740853797E-2</v>
      </c>
      <c r="L40" s="53">
        <v>4.8278578740853798E-2</v>
      </c>
      <c r="M40" s="48"/>
      <c r="N40" s="71" t="s">
        <v>19</v>
      </c>
      <c r="O40" s="71"/>
      <c r="P40" s="71"/>
      <c r="Q40" s="71"/>
      <c r="R40" s="71"/>
      <c r="S40" s="71"/>
      <c r="T40" s="48"/>
    </row>
    <row r="41" spans="2:20" ht="14.45" customHeight="1">
      <c r="B41" s="52">
        <v>32</v>
      </c>
      <c r="C41" s="53">
        <v>4.71980232827185E-2</v>
      </c>
      <c r="D41" s="53">
        <v>4.8590545153987898E-2</v>
      </c>
      <c r="E41" s="53">
        <v>4.7918356001334303E-2</v>
      </c>
      <c r="F41" s="53">
        <v>4.8145198683964899E-2</v>
      </c>
      <c r="G41" s="53">
        <v>4.5828317958498198E-2</v>
      </c>
      <c r="H41" s="53">
        <v>4.4984958957597701E-2</v>
      </c>
      <c r="I41" s="53">
        <v>4.5850036177129197E-2</v>
      </c>
      <c r="J41" s="53">
        <v>4.6850036177129198E-2</v>
      </c>
      <c r="K41" s="53">
        <v>4.7160782816397601E-2</v>
      </c>
      <c r="L41" s="53">
        <v>4.8160782816397602E-2</v>
      </c>
      <c r="M41" s="48"/>
      <c r="N41" s="71" t="s">
        <v>20</v>
      </c>
      <c r="O41" s="71"/>
      <c r="P41" s="71"/>
      <c r="Q41" s="71"/>
      <c r="R41" s="71"/>
      <c r="S41" s="71"/>
      <c r="T41" s="48"/>
    </row>
    <row r="42" spans="2:20" ht="14.45" customHeight="1">
      <c r="B42" s="52">
        <v>33</v>
      </c>
      <c r="C42" s="53">
        <v>4.6943355938575203E-2</v>
      </c>
      <c r="D42" s="53">
        <v>4.8351825128599903E-2</v>
      </c>
      <c r="E42" s="53">
        <v>4.7645729511973198E-2</v>
      </c>
      <c r="F42" s="53">
        <v>4.7667269717380299E-2</v>
      </c>
      <c r="G42" s="53">
        <v>4.5416333504663099E-2</v>
      </c>
      <c r="H42" s="53">
        <v>4.4789460477326702E-2</v>
      </c>
      <c r="I42" s="53">
        <v>4.5719272655127402E-2</v>
      </c>
      <c r="J42" s="53">
        <v>4.6719272655127403E-2</v>
      </c>
      <c r="K42" s="53">
        <v>4.7053976545298602E-2</v>
      </c>
      <c r="L42" s="53">
        <v>4.8053976545298603E-2</v>
      </c>
      <c r="M42" s="48"/>
      <c r="N42" s="71" t="s">
        <v>21</v>
      </c>
      <c r="O42" s="71"/>
      <c r="P42" s="71"/>
      <c r="Q42" s="71"/>
      <c r="R42" s="71"/>
      <c r="S42" s="71"/>
      <c r="T42" s="48"/>
    </row>
    <row r="43" spans="2:20">
      <c r="B43" s="52">
        <v>34</v>
      </c>
      <c r="C43" s="53">
        <v>4.6711877508361498E-2</v>
      </c>
      <c r="D43" s="53">
        <v>4.8134906354834202E-2</v>
      </c>
      <c r="E43" s="53">
        <v>4.7397846472782001E-2</v>
      </c>
      <c r="F43" s="53">
        <v>4.7231036181262002E-2</v>
      </c>
      <c r="G43" s="53">
        <v>4.5040759056708603E-2</v>
      </c>
      <c r="H43" s="53">
        <v>4.4611952868037798E-2</v>
      </c>
      <c r="I43" s="53">
        <v>4.5600680896084697E-2</v>
      </c>
      <c r="J43" s="53">
        <v>4.6600680896084698E-2</v>
      </c>
      <c r="K43" s="53">
        <v>4.6957153490543302E-2</v>
      </c>
      <c r="L43" s="53">
        <v>4.7957153490543303E-2</v>
      </c>
      <c r="M43" s="48"/>
      <c r="N43" s="71" t="s">
        <v>22</v>
      </c>
      <c r="O43" s="71"/>
      <c r="P43" s="71"/>
      <c r="Q43" s="71"/>
      <c r="R43" s="71"/>
      <c r="S43" s="71"/>
      <c r="T43" s="48"/>
    </row>
    <row r="44" spans="2:20">
      <c r="B44" s="52">
        <v>35</v>
      </c>
      <c r="C44" s="53">
        <v>4.6501565294506199E-2</v>
      </c>
      <c r="D44" s="53">
        <v>4.7937875649909402E-2</v>
      </c>
      <c r="E44" s="53">
        <v>4.7172562974733503E-2</v>
      </c>
      <c r="F44" s="53">
        <v>4.6833177491642002E-2</v>
      </c>
      <c r="G44" s="53">
        <v>4.4698611862208401E-2</v>
      </c>
      <c r="H44" s="53">
        <v>4.4450832746202103E-2</v>
      </c>
      <c r="I44" s="53">
        <v>4.5450832746202104E-2</v>
      </c>
      <c r="J44" s="53">
        <v>4.6450832746202105E-2</v>
      </c>
      <c r="K44" s="53">
        <v>4.6869395990813099E-2</v>
      </c>
      <c r="L44" s="53">
        <v>4.78693959908131E-2</v>
      </c>
      <c r="M44" s="48"/>
      <c r="N44" s="71" t="s">
        <v>23</v>
      </c>
      <c r="O44" s="71"/>
      <c r="P44" s="71"/>
      <c r="Q44" s="71"/>
      <c r="R44" s="71"/>
      <c r="S44" s="71"/>
      <c r="T44" s="48"/>
    </row>
    <row r="45" spans="2:20">
      <c r="B45" s="52">
        <v>36</v>
      </c>
      <c r="C45" s="53">
        <v>4.6310557136493499E-2</v>
      </c>
      <c r="D45" s="53">
        <v>4.7758973777439803E-2</v>
      </c>
      <c r="E45" s="53">
        <v>4.6967902658611602E-2</v>
      </c>
      <c r="F45" s="53">
        <v>4.6470581360855898E-2</v>
      </c>
      <c r="G45" s="53">
        <v>4.43871117528436E-2</v>
      </c>
      <c r="H45" s="53">
        <v>4.4304630245510603E-2</v>
      </c>
      <c r="I45" s="53">
        <v>4.5304630245510603E-2</v>
      </c>
      <c r="J45" s="53">
        <v>4.6304630245510604E-2</v>
      </c>
      <c r="K45" s="53">
        <v>4.67898679462488E-2</v>
      </c>
      <c r="L45" s="53">
        <v>4.7789867946248801E-2</v>
      </c>
      <c r="M45" s="48"/>
      <c r="N45" s="71" t="s">
        <v>24</v>
      </c>
      <c r="O45" s="71"/>
      <c r="P45" s="71"/>
      <c r="Q45" s="71"/>
      <c r="R45" s="71"/>
      <c r="S45" s="71"/>
      <c r="T45" s="48"/>
    </row>
    <row r="46" spans="2:20">
      <c r="B46" s="52">
        <v>37</v>
      </c>
      <c r="C46" s="53">
        <v>4.6137141570762499E-2</v>
      </c>
      <c r="D46" s="53">
        <v>4.75965856035876E-2</v>
      </c>
      <c r="E46" s="53">
        <v>4.6782046947441598E-2</v>
      </c>
      <c r="F46" s="53">
        <v>4.6140341148941201E-2</v>
      </c>
      <c r="G46" s="53">
        <v>4.4103675087123803E-2</v>
      </c>
      <c r="H46" s="53">
        <v>4.4171999606214402E-2</v>
      </c>
      <c r="I46" s="53">
        <v>4.5171999606214402E-2</v>
      </c>
      <c r="J46" s="53">
        <v>4.6171999606214403E-2</v>
      </c>
      <c r="K46" s="53">
        <v>4.6717808075967801E-2</v>
      </c>
      <c r="L46" s="53">
        <v>4.7717808075967802E-2</v>
      </c>
      <c r="M46" s="48"/>
      <c r="N46" s="48"/>
      <c r="O46" s="48"/>
      <c r="P46" s="48"/>
      <c r="Q46" s="48"/>
      <c r="R46" s="48"/>
      <c r="S46" s="48"/>
      <c r="T46" s="48"/>
    </row>
    <row r="47" spans="2:20">
      <c r="B47" s="52">
        <v>38</v>
      </c>
      <c r="C47" s="53">
        <v>4.5979748029731503E-2</v>
      </c>
      <c r="D47" s="53">
        <v>4.7449230391220801E-2</v>
      </c>
      <c r="E47" s="53">
        <v>4.6613325196453802E-2</v>
      </c>
      <c r="F47" s="53">
        <v>4.5839750916683901E-2</v>
      </c>
      <c r="G47" s="53">
        <v>4.3845907238786001E-2</v>
      </c>
      <c r="H47" s="53">
        <v>4.4051710103251401E-2</v>
      </c>
      <c r="I47" s="53">
        <v>4.5051710103251402E-2</v>
      </c>
      <c r="J47" s="53">
        <v>4.6051710103251403E-2</v>
      </c>
      <c r="K47" s="53">
        <v>4.6652523639100399E-2</v>
      </c>
      <c r="L47" s="53">
        <v>4.76525236391004E-2</v>
      </c>
      <c r="M47" s="48"/>
      <c r="N47" s="48"/>
      <c r="O47" s="48"/>
      <c r="P47" s="48"/>
      <c r="Q47" s="48"/>
      <c r="R47" s="48"/>
      <c r="S47" s="48"/>
      <c r="T47" s="48"/>
    </row>
    <row r="48" spans="2:20">
      <c r="B48" s="52">
        <v>39</v>
      </c>
      <c r="C48" s="53">
        <v>4.58369372171228E-2</v>
      </c>
      <c r="D48" s="53">
        <v>4.7315552346123099E-2</v>
      </c>
      <c r="E48" s="53">
        <v>4.6460204925640201E-2</v>
      </c>
      <c r="F48" s="53">
        <v>4.55662987300978E-2</v>
      </c>
      <c r="G48" s="53">
        <v>4.3611594050677403E-2</v>
      </c>
      <c r="H48" s="53">
        <v>4.3942637371443799E-2</v>
      </c>
      <c r="I48" s="53">
        <v>4.49426373714438E-2</v>
      </c>
      <c r="J48" s="53">
        <v>4.5942637371443801E-2</v>
      </c>
      <c r="K48" s="53">
        <v>4.6593384605829097E-2</v>
      </c>
      <c r="L48" s="53">
        <v>4.7593384605829098E-2</v>
      </c>
      <c r="M48" s="48"/>
      <c r="N48" s="48"/>
      <c r="O48" s="48"/>
      <c r="P48" s="48"/>
      <c r="Q48" s="48"/>
      <c r="R48" s="48"/>
      <c r="S48" s="48"/>
      <c r="T48" s="48"/>
    </row>
    <row r="49" spans="2:20">
      <c r="B49" s="52">
        <v>40</v>
      </c>
      <c r="C49" s="53">
        <v>4.5707391763404298E-2</v>
      </c>
      <c r="D49" s="53">
        <v>4.71943114992108E-2</v>
      </c>
      <c r="E49" s="53">
        <v>4.6321282261765601E-2</v>
      </c>
      <c r="F49" s="53">
        <v>4.5317658683102301E-2</v>
      </c>
      <c r="G49" s="53">
        <v>4.33986926025616E-2</v>
      </c>
      <c r="H49" s="53">
        <v>4.3843755167234599E-2</v>
      </c>
      <c r="I49" s="53">
        <v>4.48437551672346E-2</v>
      </c>
      <c r="J49" s="53">
        <v>4.5843755167234601E-2</v>
      </c>
      <c r="K49" s="53">
        <v>4.6539818261145803E-2</v>
      </c>
      <c r="L49" s="53">
        <v>4.7539818261145804E-2</v>
      </c>
      <c r="M49" s="48"/>
      <c r="N49" s="48"/>
      <c r="O49" s="48"/>
      <c r="P49" s="48"/>
      <c r="Q49" s="48"/>
      <c r="R49" s="48"/>
      <c r="S49" s="48"/>
      <c r="T49" s="48"/>
    </row>
    <row r="50" spans="2:20">
      <c r="B50" s="52">
        <v>41</v>
      </c>
      <c r="C50" s="53">
        <v>4.5589907237474102E-2</v>
      </c>
      <c r="D50" s="53">
        <v>4.7084374984832401E-2</v>
      </c>
      <c r="E50" s="53">
        <v>4.6195272685206602E-2</v>
      </c>
      <c r="F50" s="53">
        <v>4.5091682029664501E-2</v>
      </c>
      <c r="G50" s="53">
        <v>4.3205321578937202E-2</v>
      </c>
      <c r="H50" s="53">
        <v>4.3754127589880697E-2</v>
      </c>
      <c r="I50" s="53">
        <v>4.4754127589880698E-2</v>
      </c>
      <c r="J50" s="53">
        <v>4.5754127589880698E-2</v>
      </c>
      <c r="K50" s="53">
        <v>4.6491304221282899E-2</v>
      </c>
      <c r="L50" s="53">
        <v>4.74913042212829E-2</v>
      </c>
      <c r="M50" s="55"/>
      <c r="N50" s="55"/>
      <c r="O50" s="55"/>
      <c r="P50" s="55"/>
      <c r="Q50" s="55"/>
      <c r="R50" s="55"/>
      <c r="S50" s="55"/>
      <c r="T50" s="55"/>
    </row>
    <row r="51" spans="2:20">
      <c r="B51" s="52">
        <v>42</v>
      </c>
      <c r="C51" s="53">
        <v>4.5483383568142702E-2</v>
      </c>
      <c r="D51" s="53">
        <v>4.6984708755169802E-2</v>
      </c>
      <c r="E51" s="53">
        <v>4.60810021509757E-2</v>
      </c>
      <c r="F51" s="53">
        <v>4.4886387748877897E-2</v>
      </c>
      <c r="G51" s="53">
        <v>4.3029751467314803E-2</v>
      </c>
      <c r="H51" s="53">
        <v>4.3672901773264397E-2</v>
      </c>
      <c r="I51" s="53">
        <v>4.4672901773264398E-2</v>
      </c>
      <c r="J51" s="53">
        <v>4.5672901773264399E-2</v>
      </c>
      <c r="K51" s="53">
        <v>4.6447369841089901E-2</v>
      </c>
      <c r="L51" s="53">
        <v>4.7447369841089902E-2</v>
      </c>
      <c r="M51" s="55"/>
      <c r="N51" s="55"/>
      <c r="O51" s="55"/>
      <c r="P51" s="55"/>
      <c r="Q51" s="55"/>
      <c r="R51" s="55"/>
      <c r="S51" s="55"/>
      <c r="T51" s="55"/>
    </row>
    <row r="52" spans="2:20">
      <c r="B52" s="52">
        <v>43</v>
      </c>
      <c r="C52" s="53">
        <v>4.53868169097063E-2</v>
      </c>
      <c r="D52" s="53">
        <v>4.68943697547686E-2</v>
      </c>
      <c r="E52" s="53">
        <v>4.5977398631099599E-2</v>
      </c>
      <c r="F52" s="53">
        <v>4.4699952806624803E-2</v>
      </c>
      <c r="G52" s="53">
        <v>4.28703947703966E-2</v>
      </c>
      <c r="H52" s="53">
        <v>4.35993010489115E-2</v>
      </c>
      <c r="I52" s="53">
        <v>4.4599301048911501E-2</v>
      </c>
      <c r="J52" s="53">
        <v>4.5599301048911502E-2</v>
      </c>
      <c r="K52" s="53">
        <v>4.6407585989837602E-2</v>
      </c>
      <c r="L52" s="53">
        <v>4.7407585989837603E-2</v>
      </c>
    </row>
    <row r="53" spans="2:20">
      <c r="B53" s="52">
        <v>44</v>
      </c>
      <c r="C53" s="53">
        <v>4.52992919719419E-2</v>
      </c>
      <c r="D53" s="53">
        <v>4.6812498566686199E-2</v>
      </c>
      <c r="E53" s="53">
        <v>4.58834841088658E-2</v>
      </c>
      <c r="F53" s="53">
        <v>4.4530702325128201E-2</v>
      </c>
      <c r="G53" s="53">
        <v>4.2725796374653499E-2</v>
      </c>
      <c r="H53" s="53">
        <v>4.3532618573700603E-2</v>
      </c>
      <c r="I53" s="53">
        <v>4.4532618573700604E-2</v>
      </c>
      <c r="J53" s="53">
        <v>4.5532618573700605E-2</v>
      </c>
      <c r="K53" s="53">
        <v>4.6371563172263701E-2</v>
      </c>
      <c r="L53" s="53">
        <v>4.7371563172263702E-2</v>
      </c>
    </row>
    <row r="54" spans="2:20">
      <c r="B54" s="52">
        <v>45</v>
      </c>
      <c r="C54" s="53">
        <v>4.52199748221951E-2</v>
      </c>
      <c r="D54" s="53">
        <v>4.6738312531545E-2</v>
      </c>
      <c r="E54" s="53">
        <v>4.5798367040895897E-2</v>
      </c>
      <c r="F54" s="53">
        <v>4.4377099827147999E-2</v>
      </c>
      <c r="G54" s="53">
        <v>4.2594624183703002E-2</v>
      </c>
      <c r="H54" s="53">
        <v>4.3472211410081001E-2</v>
      </c>
      <c r="I54" s="53">
        <v>4.4472211410081001E-2</v>
      </c>
      <c r="J54" s="53">
        <v>4.5472211410081002E-2</v>
      </c>
      <c r="K54" s="53">
        <v>4.6338947972155001E-2</v>
      </c>
      <c r="L54" s="53">
        <v>4.7338947972155002E-2</v>
      </c>
    </row>
    <row r="55" spans="2:20">
      <c r="B55" s="52">
        <v>46</v>
      </c>
      <c r="C55" s="53">
        <v>4.51481061584358E-2</v>
      </c>
      <c r="D55" s="53">
        <v>4.66710993331085E-2</v>
      </c>
      <c r="E55" s="53">
        <v>4.5721235291914297E-2</v>
      </c>
      <c r="F55" s="53">
        <v>4.4237737683346302E-2</v>
      </c>
      <c r="G55" s="53">
        <v>4.2475660096556997E-2</v>
      </c>
      <c r="H55" s="53">
        <v>4.3417495042087403E-2</v>
      </c>
      <c r="I55" s="53">
        <v>4.4417495042087404E-2</v>
      </c>
      <c r="J55" s="53">
        <v>4.5417495042087405E-2</v>
      </c>
      <c r="K55" s="53">
        <v>4.6309419796070297E-2</v>
      </c>
      <c r="L55" s="53">
        <v>4.7309419796070298E-2</v>
      </c>
    </row>
    <row r="56" spans="2:20">
      <c r="B56" s="52">
        <v>47</v>
      </c>
      <c r="C56" s="53">
        <v>4.5082995045159398E-2</v>
      </c>
      <c r="D56" s="53">
        <v>4.66102110384259E-2</v>
      </c>
      <c r="E56" s="53">
        <v>4.5651349539368197E-2</v>
      </c>
      <c r="F56" s="53">
        <v>4.4111327859716699E-2</v>
      </c>
      <c r="G56" s="53">
        <v>4.2367791387205797E-2</v>
      </c>
      <c r="H56" s="53">
        <v>4.33679383078929E-2</v>
      </c>
      <c r="I56" s="53">
        <v>4.4367938307892901E-2</v>
      </c>
      <c r="J56" s="53">
        <v>4.5367938307892902E-2</v>
      </c>
      <c r="K56" s="53">
        <v>4.6282687894987101E-2</v>
      </c>
      <c r="L56" s="53">
        <v>4.7282687894987102E-2</v>
      </c>
    </row>
    <row r="57" spans="2:20">
      <c r="B57" s="52">
        <v>48</v>
      </c>
      <c r="C57" s="53">
        <v>4.5024013098188903E-2</v>
      </c>
      <c r="D57" s="53">
        <v>4.6555058575889999E-2</v>
      </c>
      <c r="E57" s="53">
        <v>4.5588037137195898E-2</v>
      </c>
      <c r="F57" s="53">
        <v>4.3996693034965097E-2</v>
      </c>
      <c r="G57" s="53">
        <v>4.2270002522706497E-2</v>
      </c>
      <c r="H57" s="53">
        <v>4.3323058727610102E-2</v>
      </c>
      <c r="I57" s="53">
        <v>4.4323058727610103E-2</v>
      </c>
      <c r="J57" s="53">
        <v>4.5323058727610104E-2</v>
      </c>
      <c r="K57" s="53">
        <v>4.6258488643773597E-2</v>
      </c>
      <c r="L57" s="53">
        <v>4.7258488643773598E-2</v>
      </c>
    </row>
    <row r="58" spans="2:20">
      <c r="B58" s="52">
        <v>49</v>
      </c>
      <c r="C58" s="53">
        <v>4.4970589101661199E-2</v>
      </c>
      <c r="D58" s="53">
        <v>4.6505106632444698E-2</v>
      </c>
      <c r="E58" s="53">
        <v>4.5530686424594097E-2</v>
      </c>
      <c r="F58" s="53">
        <v>4.3892758136924601E-2</v>
      </c>
      <c r="G58" s="53">
        <v>4.2181367441915599E-2</v>
      </c>
      <c r="H58" s="53">
        <v>4.3282418203804497E-2</v>
      </c>
      <c r="I58" s="53">
        <v>4.4282418203804498E-2</v>
      </c>
      <c r="J58" s="53">
        <v>4.5282418203804499E-2</v>
      </c>
      <c r="K58" s="53">
        <v>4.6236583057947901E-2</v>
      </c>
      <c r="L58" s="53">
        <v>4.7236583057947902E-2</v>
      </c>
    </row>
    <row r="59" spans="2:20" s="47" customFormat="1">
      <c r="B59" s="52">
        <v>50</v>
      </c>
      <c r="C59" s="53">
        <v>4.4922204036472499E-2</v>
      </c>
      <c r="D59" s="53">
        <v>4.64598689478617E-2</v>
      </c>
      <c r="E59" s="53">
        <v>4.5478741460990298E-2</v>
      </c>
      <c r="F59" s="53">
        <v>4.3798542328166198E-2</v>
      </c>
      <c r="G59" s="53">
        <v>4.2101042304265597E-2</v>
      </c>
      <c r="H59" s="53">
        <v>4.3245619072219001E-2</v>
      </c>
      <c r="I59" s="53">
        <v>4.4245619072219002E-2</v>
      </c>
      <c r="J59" s="53">
        <v>4.5245619072219002E-2</v>
      </c>
      <c r="K59" s="53">
        <v>4.6216754529098097E-2</v>
      </c>
      <c r="L59" s="53">
        <v>4.7216754529098098E-2</v>
      </c>
    </row>
    <row r="60" spans="2:20" s="47" customFormat="1">
      <c r="B60" s="52">
        <v>51</v>
      </c>
      <c r="C60" s="53">
        <v>4.4878386499092301E-2</v>
      </c>
      <c r="D60" s="53">
        <v>4.6418903984451101E-2</v>
      </c>
      <c r="E60" s="53">
        <v>4.5431697167171999E-2</v>
      </c>
      <c r="F60" s="53">
        <v>4.37131514582925E-2</v>
      </c>
      <c r="G60" s="53">
        <v>4.2028258709058401E-2</v>
      </c>
      <c r="H60" s="53">
        <v>4.32123004791354E-2</v>
      </c>
      <c r="I60" s="53">
        <v>4.4212300479135401E-2</v>
      </c>
      <c r="J60" s="53">
        <v>4.5212300479135402E-2</v>
      </c>
      <c r="K60" s="53">
        <v>4.6198806761683003E-2</v>
      </c>
      <c r="L60" s="53">
        <v>4.7198806761683004E-2</v>
      </c>
    </row>
    <row r="61" spans="2:20" s="47" customFormat="1">
      <c r="B61" s="52">
        <v>52</v>
      </c>
      <c r="C61" s="53">
        <v>4.4838708487741498E-2</v>
      </c>
      <c r="D61" s="53">
        <v>4.6381810948652201E-2</v>
      </c>
      <c r="E61" s="53">
        <v>4.5389094850104603E-2</v>
      </c>
      <c r="F61" s="53">
        <v>4.3635770987934502E-2</v>
      </c>
      <c r="G61" s="53">
        <v>4.19623173774928E-2</v>
      </c>
      <c r="H61" s="53">
        <v>4.3182135063776002E-2</v>
      </c>
      <c r="I61" s="53">
        <v>4.4182135063776003E-2</v>
      </c>
      <c r="J61" s="53">
        <v>4.5182135063776004E-2</v>
      </c>
      <c r="K61" s="53">
        <v>4.6182135063776004E-2</v>
      </c>
      <c r="L61" s="53">
        <v>4.7182135063776005E-2</v>
      </c>
    </row>
    <row r="62" spans="2:20" s="47" customFormat="1">
      <c r="B62" s="52">
        <v>53</v>
      </c>
      <c r="C62" s="53">
        <v>4.4802781533297198E-2</v>
      </c>
      <c r="D62" s="53">
        <v>4.6348226142116603E-2</v>
      </c>
      <c r="E62" s="53">
        <v>4.53505180889993E-2</v>
      </c>
      <c r="F62" s="53">
        <v>4.3565659381788802E-2</v>
      </c>
      <c r="G62" s="53">
        <v>4.1902582285235003E-2</v>
      </c>
      <c r="H62" s="53">
        <v>4.3154825922903803E-2</v>
      </c>
      <c r="I62" s="53">
        <v>4.4154825922903804E-2</v>
      </c>
      <c r="J62" s="53">
        <v>4.5154825922903805E-2</v>
      </c>
      <c r="K62" s="53">
        <v>4.6154825922903805E-2</v>
      </c>
      <c r="L62" s="53">
        <v>4.7154825922903806E-2</v>
      </c>
    </row>
    <row r="63" spans="2:20" s="47" customFormat="1">
      <c r="B63" s="52">
        <v>54</v>
      </c>
      <c r="C63" s="53">
        <v>4.4770253151879699E-2</v>
      </c>
      <c r="D63" s="53">
        <v>4.6317819618954897E-2</v>
      </c>
      <c r="E63" s="53">
        <v>4.5315588959268002E-2</v>
      </c>
      <c r="F63" s="53">
        <v>4.3502141960861197E-2</v>
      </c>
      <c r="G63" s="53">
        <v>4.1848475228229799E-2</v>
      </c>
      <c r="H63" s="53">
        <v>4.3130103837438302E-2</v>
      </c>
      <c r="I63" s="53">
        <v>4.4130103837438303E-2</v>
      </c>
      <c r="J63" s="53">
        <v>4.5130103837438304E-2</v>
      </c>
      <c r="K63" s="53">
        <v>4.6130103837438305E-2</v>
      </c>
      <c r="L63" s="53">
        <v>4.7130103837438306E-2</v>
      </c>
    </row>
    <row r="64" spans="2:20" s="47" customFormat="1">
      <c r="B64" s="52">
        <v>55</v>
      </c>
      <c r="C64" s="53">
        <v>4.4740803596566597E-2</v>
      </c>
      <c r="D64" s="53">
        <v>4.62902921279282E-2</v>
      </c>
      <c r="E64" s="53">
        <v>4.5283964572145702E-2</v>
      </c>
      <c r="F64" s="53">
        <v>4.3444605199320002E-2</v>
      </c>
      <c r="G64" s="53">
        <v>4.1799470802493098E-2</v>
      </c>
      <c r="H64" s="53">
        <v>4.3107724740406098E-2</v>
      </c>
      <c r="I64" s="53">
        <v>4.4107724740406098E-2</v>
      </c>
      <c r="J64" s="53">
        <v>4.5107724740406099E-2</v>
      </c>
      <c r="K64" s="53">
        <v>4.61077247404061E-2</v>
      </c>
      <c r="L64" s="53">
        <v>4.7107724740406101E-2</v>
      </c>
    </row>
    <row r="65" spans="2:12" s="47" customFormat="1">
      <c r="B65" s="52">
        <v>56</v>
      </c>
      <c r="C65" s="53">
        <v>4.47141428869509E-2</v>
      </c>
      <c r="D65" s="53">
        <v>4.62653723179915E-2</v>
      </c>
      <c r="E65" s="53">
        <v>4.5255333907130199E-2</v>
      </c>
      <c r="F65" s="53">
        <v>4.3392491448225497E-2</v>
      </c>
      <c r="G65" s="53">
        <v>4.1755091776403103E-2</v>
      </c>
      <c r="H65" s="53">
        <v>4.3087467407569899E-2</v>
      </c>
      <c r="I65" s="53">
        <v>4.40874674075699E-2</v>
      </c>
      <c r="J65" s="53">
        <v>4.5087467407569901E-2</v>
      </c>
      <c r="K65" s="53">
        <v>4.6087467407569901E-2</v>
      </c>
      <c r="L65" s="53">
        <v>4.7087467407569902E-2</v>
      </c>
    </row>
    <row r="66" spans="2:12" s="47" customFormat="1">
      <c r="B66" s="52">
        <v>57</v>
      </c>
      <c r="C66" s="53">
        <v>4.4690008095467498E-2</v>
      </c>
      <c r="D66" s="53">
        <v>4.6242814186986399E-2</v>
      </c>
      <c r="E66" s="53">
        <v>4.5229414916278902E-2</v>
      </c>
      <c r="F66" s="53">
        <v>4.33452940652461E-2</v>
      </c>
      <c r="G66" s="53">
        <v>4.1714904832943003E-2</v>
      </c>
      <c r="H66" s="53">
        <v>4.3069131352715798E-2</v>
      </c>
      <c r="I66" s="53">
        <v>4.4069131352715799E-2</v>
      </c>
      <c r="J66" s="53">
        <v>4.5069131352715799E-2</v>
      </c>
      <c r="K66" s="53">
        <v>4.60691313527158E-2</v>
      </c>
      <c r="L66" s="53">
        <v>4.7069131352715801E-2</v>
      </c>
    </row>
    <row r="67" spans="2:12" s="47" customFormat="1">
      <c r="B67" s="52">
        <v>58</v>
      </c>
      <c r="C67" s="53">
        <v>4.4668160870417098E-2</v>
      </c>
      <c r="D67" s="53">
        <v>4.6222394754720002E-2</v>
      </c>
      <c r="E67" s="53">
        <v>4.5205951879382103E-2</v>
      </c>
      <c r="F67" s="53">
        <v>4.33025529288271E-2</v>
      </c>
      <c r="G67" s="53">
        <v>4.1678516659158699E-2</v>
      </c>
      <c r="H67" s="53">
        <v>4.3052534910777499E-2</v>
      </c>
      <c r="I67" s="53">
        <v>4.4052534910777499E-2</v>
      </c>
      <c r="J67" s="53">
        <v>4.50525349107775E-2</v>
      </c>
      <c r="K67" s="53">
        <v>4.6052534910777501E-2</v>
      </c>
      <c r="L67" s="53">
        <v>4.7052534910777502E-2</v>
      </c>
    </row>
    <row r="68" spans="2:12" s="47" customFormat="1">
      <c r="B68" s="52">
        <v>59</v>
      </c>
      <c r="C68" s="53">
        <v>4.4648385177461301E-2</v>
      </c>
      <c r="D68" s="53">
        <v>4.6203911941994101E-2</v>
      </c>
      <c r="E68" s="53">
        <v>4.5184712990944002E-2</v>
      </c>
      <c r="F68" s="53">
        <v>4.3263850313823599E-2</v>
      </c>
      <c r="G68" s="53">
        <v>4.16455703599687E-2</v>
      </c>
      <c r="H68" s="53">
        <v>4.3037513493271499E-2</v>
      </c>
      <c r="I68" s="53">
        <v>4.40375134932715E-2</v>
      </c>
      <c r="J68" s="53">
        <v>4.5037513493271501E-2</v>
      </c>
      <c r="K68" s="53">
        <v>4.6037513493271502E-2</v>
      </c>
      <c r="L68" s="53">
        <v>4.7037513493271503E-2</v>
      </c>
    </row>
    <row r="69" spans="2:12" s="47" customFormat="1">
      <c r="B69" s="52">
        <v>60</v>
      </c>
      <c r="C69" s="53">
        <v>4.4630485241584E-2</v>
      </c>
      <c r="D69" s="53">
        <v>4.6187182639033403E-2</v>
      </c>
      <c r="E69" s="53">
        <v>4.5165488159932599E-2</v>
      </c>
      <c r="F69" s="53">
        <v>4.3228807105931501E-2</v>
      </c>
      <c r="G69" s="53">
        <v>4.1615742173943801E-2</v>
      </c>
      <c r="H69" s="53">
        <v>4.3023918001265898E-2</v>
      </c>
      <c r="I69" s="53">
        <v>4.4023918001265899E-2</v>
      </c>
      <c r="J69" s="53">
        <v>4.50239180012659E-2</v>
      </c>
      <c r="K69" s="53">
        <v>4.6023918001265901E-2</v>
      </c>
      <c r="L69" s="53">
        <v>4.7023918001265902E-2</v>
      </c>
    </row>
    <row r="70" spans="2:12" s="47" customFormat="1">
      <c r="B70" s="52">
        <v>61</v>
      </c>
      <c r="C70" s="53">
        <v>4.4614283673025702E-2</v>
      </c>
      <c r="D70" s="53">
        <v>4.6172040947363803E-2</v>
      </c>
      <c r="E70" s="53">
        <v>4.5148087005586701E-2</v>
      </c>
      <c r="F70" s="53">
        <v>4.3197079331896801E-2</v>
      </c>
      <c r="G70" s="53">
        <v>4.15887384691307E-2</v>
      </c>
      <c r="H70" s="53">
        <v>4.30116133827032E-2</v>
      </c>
      <c r="I70" s="53">
        <v>4.4011613382703201E-2</v>
      </c>
      <c r="J70" s="53">
        <v>4.5011613382703201E-2</v>
      </c>
      <c r="K70" s="53">
        <v>4.6011613382703202E-2</v>
      </c>
      <c r="L70" s="53">
        <v>4.7011613382703203E-2</v>
      </c>
    </row>
    <row r="71" spans="2:12" s="47" customFormat="1">
      <c r="B71" s="52">
        <v>62</v>
      </c>
      <c r="C71" s="53">
        <v>4.4599619762000699E-2</v>
      </c>
      <c r="D71" s="53">
        <v>4.6158336580464303E-2</v>
      </c>
      <c r="E71" s="53">
        <v>4.5132337032641502E-2</v>
      </c>
      <c r="F71" s="53">
        <v>4.3168354983507802E-2</v>
      </c>
      <c r="G71" s="53">
        <v>4.1564292998110201E-2</v>
      </c>
      <c r="H71" s="53">
        <v>4.3000477321158498E-2</v>
      </c>
      <c r="I71" s="53">
        <v>4.4000477321158499E-2</v>
      </c>
      <c r="J71" s="53">
        <v>4.50004773211585E-2</v>
      </c>
      <c r="K71" s="53">
        <v>4.6000477321158501E-2</v>
      </c>
      <c r="L71" s="53">
        <v>4.7000477321158501E-2</v>
      </c>
    </row>
    <row r="72" spans="2:12" s="47" customFormat="1">
      <c r="B72" s="52">
        <v>63</v>
      </c>
      <c r="C72" s="53">
        <v>4.45863479274409E-2</v>
      </c>
      <c r="D72" s="53">
        <v>4.6145933409908101E-2</v>
      </c>
      <c r="E72" s="53">
        <v>4.5118081971139402E-2</v>
      </c>
      <c r="F72" s="53">
        <v>4.3142351113688998E-2</v>
      </c>
      <c r="G72" s="53">
        <v>4.1542164392559998E-2</v>
      </c>
      <c r="H72" s="53">
        <v>4.29903990449731E-2</v>
      </c>
      <c r="I72" s="53">
        <v>4.3990399044973101E-2</v>
      </c>
      <c r="J72" s="53">
        <v>4.4990399044973102E-2</v>
      </c>
      <c r="K72" s="53">
        <v>4.5990399044973103E-2</v>
      </c>
      <c r="L72" s="53">
        <v>4.6990399044973104E-2</v>
      </c>
    </row>
    <row r="73" spans="2:12" s="47" customFormat="1">
      <c r="B73" s="52">
        <v>64</v>
      </c>
      <c r="C73" s="53">
        <v>4.4574336307355002E-2</v>
      </c>
      <c r="D73" s="53">
        <v>4.6134708143723099E-2</v>
      </c>
      <c r="E73" s="53">
        <v>4.5105180266476398E-2</v>
      </c>
      <c r="F73" s="53">
        <v>4.3118811184416697E-2</v>
      </c>
      <c r="G73" s="53">
        <v>4.1522133878002999E-2</v>
      </c>
      <c r="H73" s="53">
        <v>4.2981278245790802E-2</v>
      </c>
      <c r="I73" s="53">
        <v>4.3981278245790803E-2</v>
      </c>
      <c r="J73" s="53">
        <v>4.4981278245790804E-2</v>
      </c>
      <c r="K73" s="53">
        <v>4.5981278245790805E-2</v>
      </c>
      <c r="L73" s="53">
        <v>4.6981278245790806E-2</v>
      </c>
    </row>
    <row r="74" spans="2:12" s="47" customFormat="1">
      <c r="B74" s="52">
        <v>65</v>
      </c>
      <c r="C74" s="53">
        <v>4.4563465477382297E-2</v>
      </c>
      <c r="D74" s="53">
        <v>4.6124549126421499E-2</v>
      </c>
      <c r="E74" s="53">
        <v>4.5093503707383201E-2</v>
      </c>
      <c r="F74" s="53">
        <v>4.3097502646493001E-2</v>
      </c>
      <c r="G74" s="53">
        <v>4.1504003191345E-2</v>
      </c>
      <c r="H74" s="53">
        <v>4.2973024096913101E-2</v>
      </c>
      <c r="I74" s="53">
        <v>4.3973024096913102E-2</v>
      </c>
      <c r="J74" s="53">
        <v>4.4973024096913103E-2</v>
      </c>
      <c r="K74" s="53">
        <v>4.5973024096913104E-2</v>
      </c>
      <c r="L74" s="53">
        <v>4.6973024096913105E-2</v>
      </c>
    </row>
    <row r="75" spans="2:12" s="47" customFormat="1">
      <c r="B75" s="52">
        <v>66</v>
      </c>
      <c r="C75" s="53">
        <v>4.4553627287303298E-2</v>
      </c>
      <c r="D75" s="53">
        <v>4.6115355248790103E-2</v>
      </c>
      <c r="E75" s="53">
        <v>4.50829361789713E-2</v>
      </c>
      <c r="F75" s="53">
        <v>4.3078214733067298E-2</v>
      </c>
      <c r="G75" s="53">
        <v>4.1487592684500897E-2</v>
      </c>
      <c r="H75" s="53">
        <v>4.2965554362605303E-2</v>
      </c>
      <c r="I75" s="53">
        <v>4.3965554362605304E-2</v>
      </c>
      <c r="J75" s="53">
        <v>4.4965554362605305E-2</v>
      </c>
      <c r="K75" s="53">
        <v>4.5965554362605306E-2</v>
      </c>
      <c r="L75" s="53">
        <v>4.6965554362605307E-2</v>
      </c>
    </row>
    <row r="76" spans="2:12" s="47" customFormat="1">
      <c r="B76" s="52">
        <v>67</v>
      </c>
      <c r="C76" s="53">
        <v>4.4544723804563098E-2</v>
      </c>
      <c r="D76" s="53">
        <v>4.6107034958711199E-2</v>
      </c>
      <c r="E76" s="53">
        <v>4.5073372530591203E-2</v>
      </c>
      <c r="F76" s="53">
        <v>4.3060756449463201E-2</v>
      </c>
      <c r="G76" s="53">
        <v>4.1472739598295401E-2</v>
      </c>
      <c r="H76" s="53">
        <v>4.29587945900149E-2</v>
      </c>
      <c r="I76" s="53">
        <v>4.39587945900149E-2</v>
      </c>
      <c r="J76" s="53">
        <v>4.4958794590014901E-2</v>
      </c>
      <c r="K76" s="53">
        <v>4.5958794590014902E-2</v>
      </c>
      <c r="L76" s="53">
        <v>4.6958794590014903E-2</v>
      </c>
    </row>
    <row r="77" spans="2:12" s="47" customFormat="1">
      <c r="B77" s="52">
        <v>68</v>
      </c>
      <c r="C77" s="53">
        <v>4.4536666355235802E-2</v>
      </c>
      <c r="D77" s="53">
        <v>4.6099505363383302E-2</v>
      </c>
      <c r="E77" s="53">
        <v>4.5064717547841401E-2</v>
      </c>
      <c r="F77" s="53">
        <v>4.3044954742918598E-2</v>
      </c>
      <c r="G77" s="53">
        <v>4.1459296492787297E-2</v>
      </c>
      <c r="H77" s="53">
        <v>4.2952677376265798E-2</v>
      </c>
      <c r="I77" s="53">
        <v>4.3952677376265799E-2</v>
      </c>
      <c r="J77" s="53">
        <v>4.49526773762658E-2</v>
      </c>
      <c r="K77" s="53">
        <v>4.5952677376265801E-2</v>
      </c>
      <c r="L77" s="53">
        <v>4.6952677376265801E-2</v>
      </c>
    </row>
    <row r="78" spans="2:12" s="47" customFormat="1">
      <c r="B78" s="52">
        <v>69</v>
      </c>
      <c r="C78" s="53">
        <v>4.4529374654064001E-2</v>
      </c>
      <c r="D78" s="53">
        <v>4.6092691414867798E-2</v>
      </c>
      <c r="E78" s="53">
        <v>4.5056885019779898E-2</v>
      </c>
      <c r="F78" s="53">
        <v>4.3030652837335003E-2</v>
      </c>
      <c r="G78" s="53">
        <v>4.1447129819802302E-2</v>
      </c>
      <c r="H78" s="53">
        <v>4.29471417039873E-2</v>
      </c>
      <c r="I78" s="53">
        <v>4.3947141703987301E-2</v>
      </c>
      <c r="J78" s="53">
        <v>4.4947141703987302E-2</v>
      </c>
      <c r="K78" s="53">
        <v>4.5947141703987303E-2</v>
      </c>
      <c r="L78" s="53">
        <v>4.6947141703987304E-2</v>
      </c>
    </row>
    <row r="79" spans="2:12" s="47" customFormat="1">
      <c r="B79" s="52">
        <v>70</v>
      </c>
      <c r="C79" s="53">
        <v>4.4522776015115499E-2</v>
      </c>
      <c r="D79" s="53">
        <v>4.60865251713303E-2</v>
      </c>
      <c r="E79" s="53">
        <v>4.5049796892379999E-2</v>
      </c>
      <c r="F79" s="53">
        <v>4.3017708718980002E-2</v>
      </c>
      <c r="G79" s="53">
        <v>4.1436118626242899E-2</v>
      </c>
      <c r="H79" s="53">
        <v>4.2942132338753998E-2</v>
      </c>
      <c r="I79" s="53">
        <v>4.3942132338753999E-2</v>
      </c>
      <c r="J79" s="53">
        <v>4.4942132338754E-2</v>
      </c>
      <c r="K79" s="53">
        <v>4.5942132338754001E-2</v>
      </c>
      <c r="L79" s="53">
        <v>4.6942132338754002E-2</v>
      </c>
    </row>
    <row r="80" spans="2:12" s="47" customFormat="1">
      <c r="B80" s="52">
        <v>71</v>
      </c>
      <c r="C80" s="53">
        <v>4.45168046359996E-2</v>
      </c>
      <c r="D80" s="53">
        <v>4.6080945127381402E-2</v>
      </c>
      <c r="E80" s="53">
        <v>4.5043382501007E-2</v>
      </c>
      <c r="F80" s="53">
        <v>4.3005993759872803E-2</v>
      </c>
      <c r="G80" s="53">
        <v>4.1426153375960603E-2</v>
      </c>
      <c r="H80" s="53">
        <v>4.2937599283104901E-2</v>
      </c>
      <c r="I80" s="53">
        <v>4.3937599283104901E-2</v>
      </c>
      <c r="J80" s="53">
        <v>4.4937599283104902E-2</v>
      </c>
      <c r="K80" s="53">
        <v>4.5937599283104903E-2</v>
      </c>
      <c r="L80" s="53">
        <v>4.6937599283104904E-2</v>
      </c>
    </row>
    <row r="81" spans="2:12" s="47" customFormat="1">
      <c r="B81" s="52">
        <v>72</v>
      </c>
      <c r="C81" s="53">
        <v>4.4511400948929102E-2</v>
      </c>
      <c r="D81" s="53">
        <v>4.6075895606698399E-2</v>
      </c>
      <c r="E81" s="53">
        <v>4.5037577873986698E-2</v>
      </c>
      <c r="F81" s="53">
        <v>4.2995391467272298E-2</v>
      </c>
      <c r="G81" s="53">
        <v>4.1417134880126702E-2</v>
      </c>
      <c r="H81" s="53">
        <v>4.2933497281690998E-2</v>
      </c>
      <c r="I81" s="53">
        <v>4.3933497281690999E-2</v>
      </c>
      <c r="J81" s="53">
        <v>4.4933497281691E-2</v>
      </c>
      <c r="K81" s="53">
        <v>4.5933497281691001E-2</v>
      </c>
      <c r="L81" s="53">
        <v>4.6933497281691001E-2</v>
      </c>
    </row>
    <row r="82" spans="2:12" s="47" customFormat="1">
      <c r="B82" s="52">
        <v>73</v>
      </c>
      <c r="C82" s="53">
        <v>4.4506511032222702E-2</v>
      </c>
      <c r="D82" s="53">
        <v>4.6071326211758697E-2</v>
      </c>
      <c r="E82" s="53">
        <v>4.5032325101503901E-2</v>
      </c>
      <c r="F82" s="53">
        <v>4.2985796347843303E-2</v>
      </c>
      <c r="G82" s="53">
        <v>4.1408973326425798E-2</v>
      </c>
      <c r="H82" s="53">
        <v>4.2929785372781901E-2</v>
      </c>
      <c r="I82" s="53">
        <v>4.3929785372781902E-2</v>
      </c>
      <c r="J82" s="53">
        <v>4.4929785372781902E-2</v>
      </c>
      <c r="K82" s="53">
        <v>4.5929785372781903E-2</v>
      </c>
      <c r="L82" s="53">
        <v>4.6929785372781904E-2</v>
      </c>
    </row>
    <row r="83" spans="2:12" s="47" customFormat="1">
      <c r="B83" s="52">
        <v>74</v>
      </c>
      <c r="C83" s="53">
        <v>4.45020860772527E-2</v>
      </c>
      <c r="D83" s="53">
        <v>4.6067191324981903E-2</v>
      </c>
      <c r="E83" s="53">
        <v>4.5027571763472503E-2</v>
      </c>
      <c r="F83" s="53">
        <v>4.29771128765397E-2</v>
      </c>
      <c r="G83" s="53">
        <v>4.1401587398067999E-2</v>
      </c>
      <c r="H83" s="53">
        <v>4.2926426482124497E-2</v>
      </c>
      <c r="I83" s="53">
        <v>4.3926426482124498E-2</v>
      </c>
      <c r="J83" s="53">
        <v>4.4926426482124499E-2</v>
      </c>
      <c r="K83" s="53">
        <v>4.5926426482124499E-2</v>
      </c>
      <c r="L83" s="53">
        <v>4.69264264821245E-2</v>
      </c>
    </row>
    <row r="84" spans="2:12" s="47" customFormat="1">
      <c r="B84" s="52">
        <v>75</v>
      </c>
      <c r="C84" s="53">
        <v>4.4498081905063498E-2</v>
      </c>
      <c r="D84" s="53">
        <v>4.6063449656699201E-2</v>
      </c>
      <c r="E84" s="53">
        <v>4.5023270410858199E-2</v>
      </c>
      <c r="F84" s="53">
        <v>4.2969254560831602E-2</v>
      </c>
      <c r="G84" s="53">
        <v>4.1394903474512697E-2</v>
      </c>
      <c r="H84" s="53">
        <v>4.2923387054810899E-2</v>
      </c>
      <c r="I84" s="53">
        <v>4.39233870548109E-2</v>
      </c>
      <c r="J84" s="53">
        <v>4.4923387054810901E-2</v>
      </c>
      <c r="K84" s="53">
        <v>4.5923387054810902E-2</v>
      </c>
      <c r="L84" s="53">
        <v>4.6923387054810903E-2</v>
      </c>
    </row>
    <row r="85" spans="2:12" s="47" customFormat="1">
      <c r="B85" s="52">
        <v>76</v>
      </c>
      <c r="C85" s="53">
        <v>4.4494458528560897E-2</v>
      </c>
      <c r="D85" s="53">
        <v>4.6060063835814798E-2</v>
      </c>
      <c r="E85" s="53">
        <v>4.5019378095775102E-2</v>
      </c>
      <c r="F85" s="53">
        <v>4.2962143091556999E-2</v>
      </c>
      <c r="G85" s="53">
        <v>4.1388854906816402E-2</v>
      </c>
      <c r="H85" s="53">
        <v>4.2920636722024501E-2</v>
      </c>
      <c r="I85" s="53">
        <v>4.3920636722024502E-2</v>
      </c>
      <c r="J85" s="53">
        <v>4.4920636722024503E-2</v>
      </c>
      <c r="K85" s="53">
        <v>4.5920636722024503E-2</v>
      </c>
      <c r="L85" s="53">
        <v>4.6920636722024504E-2</v>
      </c>
    </row>
    <row r="86" spans="2:12" s="47" customFormat="1">
      <c r="B86" s="52">
        <v>77</v>
      </c>
      <c r="C86" s="53">
        <v>4.4491179755828301E-2</v>
      </c>
      <c r="D86" s="53">
        <v>4.6057000038733503E-2</v>
      </c>
      <c r="E86" s="53">
        <v>4.5015855945755003E-2</v>
      </c>
      <c r="F86" s="53">
        <v>4.29557075727258E-2</v>
      </c>
      <c r="G86" s="53">
        <v>4.1383381360285298E-2</v>
      </c>
      <c r="H86" s="53">
        <v>4.2918147999137603E-2</v>
      </c>
      <c r="I86" s="53">
        <v>4.3918147999137604E-2</v>
      </c>
      <c r="J86" s="53">
        <v>4.4918147999137605E-2</v>
      </c>
      <c r="K86" s="53">
        <v>4.5918147999137605E-2</v>
      </c>
      <c r="L86" s="53">
        <v>4.6918147999137606E-2</v>
      </c>
    </row>
    <row r="87" spans="2:12" s="47" customFormat="1">
      <c r="B87" s="52">
        <v>78</v>
      </c>
      <c r="C87" s="53">
        <v>4.4488212830842103E-2</v>
      </c>
      <c r="D87" s="53">
        <v>4.6054227653365302E-2</v>
      </c>
      <c r="E87" s="53">
        <v>4.5012668777983503E-2</v>
      </c>
      <c r="F87" s="53">
        <v>4.2949883823254001E-2</v>
      </c>
      <c r="G87" s="53">
        <v>4.1378428218848302E-2</v>
      </c>
      <c r="H87" s="53">
        <v>4.2915896012161801E-2</v>
      </c>
      <c r="I87" s="53">
        <v>4.3915896012161802E-2</v>
      </c>
      <c r="J87" s="53">
        <v>4.4915896012161803E-2</v>
      </c>
      <c r="K87" s="53">
        <v>4.5915896012161804E-2</v>
      </c>
      <c r="L87" s="53">
        <v>4.6915896012161805E-2</v>
      </c>
    </row>
    <row r="88" spans="2:12" s="47" customFormat="1">
      <c r="B88" s="52">
        <v>79</v>
      </c>
      <c r="C88" s="53">
        <v>4.4485528107939501E-2</v>
      </c>
      <c r="D88" s="53">
        <v>4.6051718974878801E-2</v>
      </c>
      <c r="E88" s="53">
        <v>4.5009784749979999E-2</v>
      </c>
      <c r="F88" s="53">
        <v>4.2944613743513403E-2</v>
      </c>
      <c r="G88" s="53">
        <v>4.1373946044792602E-2</v>
      </c>
      <c r="H88" s="53">
        <v>4.29138582503934E-2</v>
      </c>
      <c r="I88" s="53">
        <v>4.3913858250393401E-2</v>
      </c>
      <c r="J88" s="53">
        <v>4.4913858250393401E-2</v>
      </c>
      <c r="K88" s="53">
        <v>4.5913858250393402E-2</v>
      </c>
      <c r="L88" s="53">
        <v>4.6913858250393403E-2</v>
      </c>
    </row>
    <row r="89" spans="2:12" s="47" customFormat="1">
      <c r="B89" s="52">
        <v>80</v>
      </c>
      <c r="C89" s="53">
        <v>4.4483098757092603E-2</v>
      </c>
      <c r="D89" s="53">
        <v>4.60494489301293E-2</v>
      </c>
      <c r="E89" s="53">
        <v>4.5007175043039201E-2</v>
      </c>
      <c r="F89" s="53">
        <v>4.2939844741511503E-2</v>
      </c>
      <c r="G89" s="53">
        <v>4.1369890089698401E-2</v>
      </c>
      <c r="H89" s="53">
        <v>4.2912014342004999E-2</v>
      </c>
      <c r="I89" s="53">
        <v>4.3912014342005E-2</v>
      </c>
      <c r="J89" s="53">
        <v>4.4912014342005001E-2</v>
      </c>
      <c r="K89" s="53">
        <v>4.5912014342005002E-2</v>
      </c>
      <c r="L89" s="53">
        <v>4.6912014342005003E-2</v>
      </c>
    </row>
    <row r="90" spans="2:12" s="47" customFormat="1">
      <c r="B90" s="52">
        <v>81</v>
      </c>
      <c r="C90" s="53">
        <v>4.4480900496887799E-2</v>
      </c>
      <c r="D90" s="53">
        <v>4.6047394827919197E-2</v>
      </c>
      <c r="E90" s="53">
        <v>4.5004813575709297E-2</v>
      </c>
      <c r="F90" s="53">
        <v>4.2935529212457801E-2</v>
      </c>
      <c r="G90" s="53">
        <v>4.1366219850749002E-2</v>
      </c>
      <c r="H90" s="53">
        <v>4.2910345851271799E-2</v>
      </c>
      <c r="I90" s="53">
        <v>4.39103458512718E-2</v>
      </c>
      <c r="J90" s="53">
        <v>4.49103458512718E-2</v>
      </c>
      <c r="K90" s="53">
        <v>4.5910345851271801E-2</v>
      </c>
      <c r="L90" s="53">
        <v>4.6910345851271802E-2</v>
      </c>
    </row>
    <row r="91" spans="2:12" s="47" customFormat="1">
      <c r="B91" s="52">
        <v>82</v>
      </c>
      <c r="C91" s="53">
        <v>4.4478911352954002E-2</v>
      </c>
      <c r="D91" s="53">
        <v>4.6045536133265001E-2</v>
      </c>
      <c r="E91" s="53">
        <v>4.5002676744225797E-2</v>
      </c>
      <c r="F91" s="53">
        <v>4.2931624067505302E-2</v>
      </c>
      <c r="G91" s="53">
        <v>4.1362898669132099E-2</v>
      </c>
      <c r="H91" s="53">
        <v>4.29088360946797E-2</v>
      </c>
      <c r="I91" s="53">
        <v>4.3908836094679701E-2</v>
      </c>
      <c r="J91" s="53">
        <v>4.4908836094679702E-2</v>
      </c>
      <c r="K91" s="53">
        <v>4.5908836094679703E-2</v>
      </c>
      <c r="L91" s="53">
        <v>4.6908836094679704E-2</v>
      </c>
    </row>
    <row r="92" spans="2:12" s="47" customFormat="1">
      <c r="B92" s="52">
        <v>83</v>
      </c>
      <c r="C92" s="53">
        <v>4.4477111439040103E-2</v>
      </c>
      <c r="D92" s="53">
        <v>4.6043854262653602E-2</v>
      </c>
      <c r="E92" s="53">
        <v>4.5000743187555897E-2</v>
      </c>
      <c r="F92" s="53">
        <v>4.2928090306483903E-2</v>
      </c>
      <c r="G92" s="53">
        <v>4.1359893366088397E-2</v>
      </c>
      <c r="H92" s="53">
        <v>4.2907469974576597E-2</v>
      </c>
      <c r="I92" s="53">
        <v>4.3907469974576598E-2</v>
      </c>
      <c r="J92" s="53">
        <v>4.4907469974576598E-2</v>
      </c>
      <c r="K92" s="53">
        <v>4.5907469974576599E-2</v>
      </c>
      <c r="L92" s="53">
        <v>4.69074699745766E-2</v>
      </c>
    </row>
    <row r="93" spans="2:12" s="47" customFormat="1">
      <c r="B93" s="52">
        <v>84</v>
      </c>
      <c r="C93" s="53">
        <v>4.4475482758716801E-2</v>
      </c>
      <c r="D93" s="53">
        <v>4.6042332398871698E-2</v>
      </c>
      <c r="E93" s="53">
        <v>4.4998993574438401E-2</v>
      </c>
      <c r="F93" s="53">
        <v>4.2924892630995998E-2</v>
      </c>
      <c r="G93" s="53">
        <v>4.1357173913242999E-2</v>
      </c>
      <c r="H93" s="53">
        <v>4.2906233828694101E-2</v>
      </c>
      <c r="I93" s="53">
        <v>4.3906233828694102E-2</v>
      </c>
      <c r="J93" s="53">
        <v>4.4906233828694103E-2</v>
      </c>
      <c r="K93" s="53">
        <v>4.5906233828694104E-2</v>
      </c>
      <c r="L93" s="53">
        <v>4.6906233828694105E-2</v>
      </c>
    </row>
    <row r="94" spans="2:12" s="47" customFormat="1">
      <c r="B94" s="52">
        <v>85</v>
      </c>
      <c r="C94" s="53">
        <v>4.4474009026178998E-2</v>
      </c>
      <c r="D94" s="53">
        <v>4.6040955323287697E-2</v>
      </c>
      <c r="E94" s="53">
        <v>4.4997410411031599E-2</v>
      </c>
      <c r="F94" s="53">
        <v>4.2921999093839001E-2</v>
      </c>
      <c r="G94" s="53">
        <v>4.1354713134141401E-2</v>
      </c>
      <c r="H94" s="53">
        <v>4.29051152935849E-2</v>
      </c>
      <c r="I94" s="53">
        <v>4.3905115293584901E-2</v>
      </c>
      <c r="J94" s="53">
        <v>4.4905115293584902E-2</v>
      </c>
      <c r="K94" s="53">
        <v>4.5905115293584903E-2</v>
      </c>
      <c r="L94" s="53">
        <v>4.6905115293584904E-2</v>
      </c>
    </row>
    <row r="95" spans="2:12" s="47" customFormat="1">
      <c r="B95" s="52">
        <v>86</v>
      </c>
      <c r="C95" s="53">
        <v>4.4472675503746999E-2</v>
      </c>
      <c r="D95" s="53">
        <v>4.6039709264046103E-2</v>
      </c>
      <c r="E95" s="53">
        <v>4.4995977866218798E-2</v>
      </c>
      <c r="F95" s="53">
        <v>4.2919380781502502E-2</v>
      </c>
      <c r="G95" s="53">
        <v>4.1352486433812799E-2</v>
      </c>
      <c r="H95" s="53">
        <v>4.2904103181531199E-2</v>
      </c>
      <c r="I95" s="53">
        <v>4.39041031815312E-2</v>
      </c>
      <c r="J95" s="53">
        <v>4.4904103181531201E-2</v>
      </c>
      <c r="K95" s="53">
        <v>4.5904103181531201E-2</v>
      </c>
      <c r="L95" s="53">
        <v>4.6904103181531202E-2</v>
      </c>
    </row>
    <row r="96" spans="2:12" s="47" customFormat="1">
      <c r="B96" s="52">
        <v>87</v>
      </c>
      <c r="C96" s="53">
        <v>4.4471468854883699E-2</v>
      </c>
      <c r="D96" s="53">
        <v>4.6038581758698099E-2</v>
      </c>
      <c r="E96" s="53">
        <v>4.4994681613898399E-2</v>
      </c>
      <c r="F96" s="53">
        <v>4.2917011526807998E-2</v>
      </c>
      <c r="G96" s="53">
        <v>4.1350471553965401E-2</v>
      </c>
      <c r="H96" s="53">
        <v>4.2903187368586101E-2</v>
      </c>
      <c r="I96" s="53">
        <v>4.3903187368586102E-2</v>
      </c>
      <c r="J96" s="53">
        <v>4.4903187368586103E-2</v>
      </c>
      <c r="K96" s="53">
        <v>4.5903187368586104E-2</v>
      </c>
      <c r="L96" s="53">
        <v>4.6903187368586105E-2</v>
      </c>
    </row>
    <row r="97" spans="2:12" s="47" customFormat="1">
      <c r="B97" s="52">
        <v>88</v>
      </c>
      <c r="C97" s="53">
        <v>4.4470377010945097E-2</v>
      </c>
      <c r="D97" s="53">
        <v>4.6037561529759498E-2</v>
      </c>
      <c r="E97" s="53">
        <v>4.4993508689917097E-2</v>
      </c>
      <c r="F97" s="53">
        <v>4.2914867648267102E-2</v>
      </c>
      <c r="G97" s="53">
        <v>4.1348648351421602E-2</v>
      </c>
      <c r="H97" s="53">
        <v>4.2902358693551697E-2</v>
      </c>
      <c r="I97" s="53">
        <v>4.3902358693551698E-2</v>
      </c>
      <c r="J97" s="53">
        <v>4.4902358693551699E-2</v>
      </c>
      <c r="K97" s="53">
        <v>4.5902358693551699E-2</v>
      </c>
      <c r="L97" s="53">
        <v>4.69023586935517E-2</v>
      </c>
    </row>
    <row r="98" spans="2:12" s="47" customFormat="1">
      <c r="B98" s="52">
        <v>89</v>
      </c>
      <c r="C98" s="53">
        <v>4.4469389051019298E-2</v>
      </c>
      <c r="D98" s="53">
        <v>4.6036638372119597E-2</v>
      </c>
      <c r="E98" s="53">
        <v>4.49924473628436E-2</v>
      </c>
      <c r="F98" s="53">
        <v>4.2912927714498603E-2</v>
      </c>
      <c r="G98" s="53">
        <v>4.1346998597172398E-2</v>
      </c>
      <c r="H98" s="53">
        <v>4.29016088665988E-2</v>
      </c>
      <c r="I98" s="53">
        <v>4.3901608866598801E-2</v>
      </c>
      <c r="J98" s="53">
        <v>4.4901608866598802E-2</v>
      </c>
      <c r="K98" s="53">
        <v>4.5901608866598803E-2</v>
      </c>
      <c r="L98" s="53">
        <v>4.6901608866598804E-2</v>
      </c>
    </row>
    <row r="99" spans="2:12" s="47" customFormat="1">
      <c r="B99" s="52">
        <v>90</v>
      </c>
      <c r="C99" s="53">
        <v>4.4468495092597801E-2</v>
      </c>
      <c r="D99" s="53">
        <v>4.6035803051185799E-2</v>
      </c>
      <c r="E99" s="53">
        <v>4.4991487016712697E-2</v>
      </c>
      <c r="F99" s="53">
        <v>4.2911172330672799E-2</v>
      </c>
      <c r="G99" s="53">
        <v>4.1345505794995199E-2</v>
      </c>
      <c r="H99" s="53">
        <v>4.2900930386283502E-2</v>
      </c>
      <c r="I99" s="53">
        <v>4.3900930386283503E-2</v>
      </c>
      <c r="J99" s="53">
        <v>4.4900930386283504E-2</v>
      </c>
      <c r="K99" s="53">
        <v>4.5900930386283505E-2</v>
      </c>
      <c r="L99" s="53">
        <v>4.6900930386283506E-2</v>
      </c>
    </row>
    <row r="100" spans="2:12" s="47" customFormat="1">
      <c r="B100" s="52">
        <v>91</v>
      </c>
      <c r="C100" s="53">
        <v>4.4467686193013799E-2</v>
      </c>
      <c r="D100" s="53">
        <v>4.6035047210628101E-2</v>
      </c>
      <c r="E100" s="53">
        <v>4.4990618045167803E-2</v>
      </c>
      <c r="F100" s="53">
        <v>4.2909583945291097E-2</v>
      </c>
      <c r="G100" s="53">
        <v>4.1344155016619401E-2</v>
      </c>
      <c r="H100" s="53">
        <v>4.2900316464665099E-2</v>
      </c>
      <c r="I100" s="53">
        <v>4.39003164646651E-2</v>
      </c>
      <c r="J100" s="53">
        <v>4.4900316464665101E-2</v>
      </c>
      <c r="K100" s="53">
        <v>4.5900316464665102E-2</v>
      </c>
      <c r="L100" s="53">
        <v>4.6900316464665102E-2</v>
      </c>
    </row>
    <row r="101" spans="2:12" s="47" customFormat="1">
      <c r="B101" s="52">
        <v>92</v>
      </c>
      <c r="C101" s="53">
        <v>4.4466954260128998E-2</v>
      </c>
      <c r="D101" s="53">
        <v>4.6034363288843999E-2</v>
      </c>
      <c r="E101" s="53">
        <v>4.4989831755337897E-2</v>
      </c>
      <c r="F101" s="53">
        <v>4.2908146675099998E-2</v>
      </c>
      <c r="G101" s="53">
        <v>4.13429327530839E-2</v>
      </c>
      <c r="H101" s="53">
        <v>4.2899760959489698E-2</v>
      </c>
      <c r="I101" s="53">
        <v>4.3899760959489699E-2</v>
      </c>
      <c r="J101" s="53">
        <v>4.48997609594897E-2</v>
      </c>
      <c r="K101" s="53">
        <v>4.5899760959489701E-2</v>
      </c>
      <c r="L101" s="53">
        <v>4.6899760959489702E-2</v>
      </c>
    </row>
    <row r="102" spans="2:12" s="47" customFormat="1">
      <c r="B102" s="52">
        <v>93</v>
      </c>
      <c r="C102" s="53">
        <v>4.4466291971460903E-2</v>
      </c>
      <c r="D102" s="53">
        <v>4.6033744443521499E-2</v>
      </c>
      <c r="E102" s="53">
        <v>4.4989120281180697E-2</v>
      </c>
      <c r="F102" s="53">
        <v>4.2906846146795401E-2</v>
      </c>
      <c r="G102" s="53">
        <v>4.1341826779833099E-2</v>
      </c>
      <c r="H102" s="53">
        <v>4.2899258312785002E-2</v>
      </c>
      <c r="I102" s="53">
        <v>4.3899258312785003E-2</v>
      </c>
      <c r="J102" s="53">
        <v>4.4899258312785004E-2</v>
      </c>
      <c r="K102" s="53">
        <v>4.5899258312785005E-2</v>
      </c>
      <c r="L102" s="53">
        <v>4.6899258312785005E-2</v>
      </c>
    </row>
    <row r="103" spans="2:12" s="47" customFormat="1">
      <c r="B103" s="52">
        <v>94</v>
      </c>
      <c r="C103" s="53">
        <v>4.4465692701026099E-2</v>
      </c>
      <c r="D103" s="53">
        <v>4.6033184483060798E-2</v>
      </c>
      <c r="E103" s="53">
        <v>4.4988476504787399E-2</v>
      </c>
      <c r="F103" s="53">
        <v>4.2905669353539698E-2</v>
      </c>
      <c r="G103" s="53">
        <v>4.1340826034544899E-2</v>
      </c>
      <c r="H103" s="53">
        <v>4.2898803495238703E-2</v>
      </c>
      <c r="I103" s="53">
        <v>4.3898803495238704E-2</v>
      </c>
      <c r="J103" s="53">
        <v>4.4898803495238705E-2</v>
      </c>
      <c r="K103" s="53">
        <v>4.5898803495238706E-2</v>
      </c>
      <c r="L103" s="53">
        <v>4.6898803495238707E-2</v>
      </c>
    </row>
    <row r="104" spans="2:12" s="47" customFormat="1">
      <c r="B104" s="52">
        <v>95</v>
      </c>
      <c r="C104" s="53">
        <v>4.4465150453097499E-2</v>
      </c>
      <c r="D104" s="53">
        <v>4.6032677805059E-2</v>
      </c>
      <c r="E104" s="53">
        <v>4.4987893985343003E-2</v>
      </c>
      <c r="F104" s="53">
        <v>4.2904604525188399E-2</v>
      </c>
      <c r="G104" s="53">
        <v>4.1339920507009298E-2</v>
      </c>
      <c r="H104" s="53">
        <v>4.2898391956083498E-2</v>
      </c>
      <c r="I104" s="53">
        <v>4.3898391956083499E-2</v>
      </c>
      <c r="J104" s="53">
        <v>4.48983919560835E-2</v>
      </c>
      <c r="K104" s="53">
        <v>4.5898391956083501E-2</v>
      </c>
      <c r="L104" s="53">
        <v>4.6898391956083502E-2</v>
      </c>
    </row>
    <row r="105" spans="2:12" s="47" customFormat="1">
      <c r="B105" s="52">
        <v>96</v>
      </c>
      <c r="C105" s="53">
        <v>4.4464659802216699E-2</v>
      </c>
      <c r="D105" s="53">
        <v>4.60322193397407E-2</v>
      </c>
      <c r="E105" s="53">
        <v>4.4987366894605897E-2</v>
      </c>
      <c r="F105" s="53">
        <v>4.2903641010839898E-2</v>
      </c>
      <c r="G105" s="53">
        <v>4.1339101138932799E-2</v>
      </c>
      <c r="H105" s="53">
        <v>4.2898019577362903E-2</v>
      </c>
      <c r="I105" s="53">
        <v>4.3898019577362904E-2</v>
      </c>
      <c r="J105" s="53">
        <v>4.4898019577362905E-2</v>
      </c>
      <c r="K105" s="53">
        <v>4.5898019577362906E-2</v>
      </c>
      <c r="L105" s="53">
        <v>4.6898019577362907E-2</v>
      </c>
    </row>
    <row r="106" spans="2:12" s="47" customFormat="1">
      <c r="B106" s="52">
        <v>97</v>
      </c>
      <c r="C106" s="53">
        <v>4.4464215839165898E-2</v>
      </c>
      <c r="D106" s="53">
        <v>4.6031804499909998E-2</v>
      </c>
      <c r="E106" s="53">
        <v>4.4986889958848801E-2</v>
      </c>
      <c r="F106" s="53">
        <v>4.2902769172418399E-2</v>
      </c>
      <c r="G106" s="53">
        <v>4.1338359733448203E-2</v>
      </c>
      <c r="H106" s="53">
        <v>4.2897682633039398E-2</v>
      </c>
      <c r="I106" s="53">
        <v>4.3897682633039399E-2</v>
      </c>
      <c r="J106" s="53">
        <v>4.48976826330394E-2</v>
      </c>
      <c r="K106" s="53">
        <v>4.5897682633039401E-2</v>
      </c>
      <c r="L106" s="53">
        <v>4.6897682633039402E-2</v>
      </c>
    </row>
    <row r="107" spans="2:12" s="47" customFormat="1">
      <c r="B107" s="52">
        <v>98</v>
      </c>
      <c r="C107" s="53">
        <v>4.4463814121742801E-2</v>
      </c>
      <c r="D107" s="53">
        <v>4.6031429134613798E-2</v>
      </c>
      <c r="E107" s="53">
        <v>4.4986458405940698E-2</v>
      </c>
      <c r="F107" s="53">
        <v>4.2901980288465598E-2</v>
      </c>
      <c r="G107" s="53">
        <v>4.1337688873398899E-2</v>
      </c>
      <c r="H107" s="53">
        <v>4.2897377751353903E-2</v>
      </c>
      <c r="I107" s="53">
        <v>4.3897377751353904E-2</v>
      </c>
      <c r="J107" s="53">
        <v>4.4897377751353905E-2</v>
      </c>
      <c r="K107" s="53">
        <v>4.5897377751353906E-2</v>
      </c>
      <c r="L107" s="53">
        <v>4.6897377751353907E-2</v>
      </c>
    </row>
    <row r="108" spans="2:12" s="47" customFormat="1">
      <c r="B108" s="52">
        <v>99</v>
      </c>
      <c r="C108" s="53">
        <v>4.4463450630222799E-2</v>
      </c>
      <c r="D108" s="53">
        <v>4.6031089487827997E-2</v>
      </c>
      <c r="E108" s="53">
        <v>4.4986067917824703E-2</v>
      </c>
      <c r="F108" s="53">
        <v>4.2901266466915097E-2</v>
      </c>
      <c r="G108" s="53">
        <v>4.1337081847000898E-2</v>
      </c>
      <c r="H108" s="53">
        <v>4.28971018815896E-2</v>
      </c>
      <c r="I108" s="53">
        <v>4.3897101881589601E-2</v>
      </c>
      <c r="J108" s="53">
        <v>4.4897101881589602E-2</v>
      </c>
      <c r="K108" s="53">
        <v>4.5897101881589603E-2</v>
      </c>
      <c r="L108" s="53">
        <v>4.6897101881589603E-2</v>
      </c>
    </row>
    <row r="109" spans="2:12" s="47" customFormat="1">
      <c r="B109" s="52">
        <v>100</v>
      </c>
      <c r="C109" s="53">
        <v>4.4463121727417003E-2</v>
      </c>
      <c r="D109" s="53">
        <v>4.6030782160906697E-2</v>
      </c>
      <c r="E109" s="53">
        <v>4.4985714587170197E-2</v>
      </c>
      <c r="F109" s="53">
        <v>4.2900620566516098E-2</v>
      </c>
      <c r="G109" s="53">
        <v>4.13365325810435E-2</v>
      </c>
      <c r="H109" s="53">
        <v>4.2896852263087502E-2</v>
      </c>
      <c r="I109" s="53">
        <v>4.3896852263087503E-2</v>
      </c>
      <c r="J109" s="53">
        <v>4.4896852263087504E-2</v>
      </c>
      <c r="K109" s="53">
        <v>4.5896852263087505E-2</v>
      </c>
      <c r="L109" s="53">
        <v>4.6896852263087506E-2</v>
      </c>
    </row>
    <row r="110" spans="2:12" s="47" customFormat="1">
      <c r="B110" s="52">
        <v>101</v>
      </c>
      <c r="C110" s="53">
        <v>4.4462824122159003E-2</v>
      </c>
      <c r="D110" s="53">
        <v>4.60305040785252E-2</v>
      </c>
      <c r="E110" s="53">
        <v>4.4985394878387402E-2</v>
      </c>
      <c r="F110" s="53">
        <v>4.2900036125086402E-2</v>
      </c>
      <c r="G110" s="53">
        <v>4.13360355798729E-2</v>
      </c>
      <c r="H110" s="53">
        <v>4.2896626397931799E-2</v>
      </c>
      <c r="I110" s="53">
        <v>4.38966263979318E-2</v>
      </c>
      <c r="J110" s="53">
        <v>4.4896626397931801E-2</v>
      </c>
      <c r="K110" s="53">
        <v>4.5896626397931801E-2</v>
      </c>
      <c r="L110" s="53">
        <v>4.6896626397931802E-2</v>
      </c>
    </row>
    <row r="111" spans="2:12" s="47" customFormat="1">
      <c r="B111" s="52">
        <v>102</v>
      </c>
      <c r="C111" s="53">
        <v>4.4462554836379502E-2</v>
      </c>
      <c r="D111" s="53">
        <v>4.6030252457970801E-2</v>
      </c>
      <c r="E111" s="53">
        <v>4.49851055923534E-2</v>
      </c>
      <c r="F111" s="53">
        <v>4.2899507295225799E-2</v>
      </c>
      <c r="G111" s="53">
        <v>4.1335585870724702E-2</v>
      </c>
      <c r="H111" s="53">
        <v>4.2896422025932197E-2</v>
      </c>
      <c r="I111" s="53">
        <v>4.3896422025932198E-2</v>
      </c>
      <c r="J111" s="53">
        <v>4.4896422025932199E-2</v>
      </c>
      <c r="K111" s="53">
        <v>4.58964220259322E-2</v>
      </c>
      <c r="L111" s="53">
        <v>4.6896422025932201E-2</v>
      </c>
    </row>
    <row r="112" spans="2:12" s="47" customFormat="1">
      <c r="B112" s="52">
        <v>103</v>
      </c>
      <c r="C112" s="53">
        <v>4.44623111754439E-2</v>
      </c>
      <c r="D112" s="53">
        <v>4.6030024781292402E-2</v>
      </c>
      <c r="E112" s="53">
        <v>4.4984843834194203E-2</v>
      </c>
      <c r="F112" s="53">
        <v>4.2899028785822899E-2</v>
      </c>
      <c r="G112" s="53">
        <v>4.1335178953914302E-2</v>
      </c>
      <c r="H112" s="53">
        <v>4.28962371018018E-2</v>
      </c>
      <c r="I112" s="53">
        <v>4.3896237101801801E-2</v>
      </c>
      <c r="J112" s="53">
        <v>4.4896237101801802E-2</v>
      </c>
      <c r="K112" s="53">
        <v>4.5896237101801803E-2</v>
      </c>
      <c r="L112" s="53">
        <v>4.6896237101801803E-2</v>
      </c>
    </row>
    <row r="113" spans="2:12" s="47" customFormat="1">
      <c r="B113" s="52">
        <v>104</v>
      </c>
      <c r="C113" s="53">
        <v>4.4462090700936797E-2</v>
      </c>
      <c r="D113" s="53">
        <v>4.60298187700936E-2</v>
      </c>
      <c r="E113" s="53">
        <v>4.4984606984556301E-2</v>
      </c>
      <c r="F113" s="53">
        <v>4.2898595808969202E-2</v>
      </c>
      <c r="G113" s="53">
        <v>4.13348107577425E-2</v>
      </c>
      <c r="H113" s="53">
        <v>4.2896069775002502E-2</v>
      </c>
      <c r="I113" s="53">
        <v>4.3896069775002503E-2</v>
      </c>
      <c r="J113" s="53">
        <v>4.4896069775002503E-2</v>
      </c>
      <c r="K113" s="53">
        <v>4.5896069775002504E-2</v>
      </c>
      <c r="L113" s="53">
        <v>4.6896069775002505E-2</v>
      </c>
    </row>
    <row r="114" spans="2:12" s="47" customFormat="1">
      <c r="B114" s="52">
        <v>105</v>
      </c>
      <c r="C114" s="53">
        <v>4.44618912065875E-2</v>
      </c>
      <c r="D114" s="53">
        <v>4.6029632362771397E-2</v>
      </c>
      <c r="E114" s="53">
        <v>4.4984392673225598E-2</v>
      </c>
      <c r="F114" s="53">
        <v>4.2898204032408599E-2</v>
      </c>
      <c r="G114" s="53">
        <v>4.1334477597903901E-2</v>
      </c>
      <c r="H114" s="53">
        <v>4.2895918370998001E-2</v>
      </c>
      <c r="I114" s="53">
        <v>4.3895918370998002E-2</v>
      </c>
      <c r="J114" s="53">
        <v>4.4895918370998003E-2</v>
      </c>
      <c r="K114" s="53">
        <v>4.5895918370998004E-2</v>
      </c>
      <c r="L114" s="53">
        <v>4.6895918370998005E-2</v>
      </c>
    </row>
    <row r="115" spans="2:12" s="47" customFormat="1">
      <c r="B115" s="52">
        <v>106</v>
      </c>
      <c r="C115" s="53">
        <v>4.4461710696027702E-2</v>
      </c>
      <c r="D115" s="53">
        <v>4.6029463693940502E-2</v>
      </c>
      <c r="E115" s="53">
        <v>4.4984198755618099E-2</v>
      </c>
      <c r="F115" s="53">
        <v>4.2897849535856701E-2</v>
      </c>
      <c r="G115" s="53">
        <v>4.1334176140703602E-2</v>
      </c>
      <c r="H115" s="53">
        <v>4.2895781374669303E-2</v>
      </c>
      <c r="I115" s="53">
        <v>4.3895781374669304E-2</v>
      </c>
      <c r="J115" s="53">
        <v>4.4895781374669305E-2</v>
      </c>
      <c r="K115" s="53">
        <v>4.5895781374669306E-2</v>
      </c>
      <c r="L115" s="53">
        <v>4.6895781374669307E-2</v>
      </c>
    </row>
    <row r="116" spans="2:12" s="47" customFormat="1">
      <c r="B116" s="52">
        <v>107</v>
      </c>
      <c r="C116" s="53">
        <v>4.4461547362817398E-2</v>
      </c>
      <c r="D116" s="53">
        <v>4.6029311075599197E-2</v>
      </c>
      <c r="E116" s="53">
        <v>4.4984023291137598E-2</v>
      </c>
      <c r="F116" s="53">
        <v>4.2897528772177597E-2</v>
      </c>
      <c r="G116" s="53">
        <v>4.1333903369496799E-2</v>
      </c>
      <c r="H116" s="53">
        <v>4.2895657414932398E-2</v>
      </c>
      <c r="I116" s="53">
        <v>4.3895657414932399E-2</v>
      </c>
      <c r="J116" s="53">
        <v>4.4895657414932399E-2</v>
      </c>
      <c r="K116" s="53">
        <v>4.58956574149324E-2</v>
      </c>
      <c r="L116" s="53">
        <v>4.6895657414932401E-2</v>
      </c>
    </row>
    <row r="117" spans="2:12" s="47" customFormat="1">
      <c r="B117" s="52">
        <v>108</v>
      </c>
      <c r="C117" s="53">
        <v>4.4461399572366798E-2</v>
      </c>
      <c r="D117" s="53">
        <v>4.6029172980483098E-2</v>
      </c>
      <c r="E117" s="53">
        <v>4.4983864523781898E-2</v>
      </c>
      <c r="F117" s="53">
        <v>4.2897238531579597E-2</v>
      </c>
      <c r="G117" s="53">
        <v>4.1333656554750603E-2</v>
      </c>
      <c r="H117" s="53">
        <v>4.2895545251316197E-2</v>
      </c>
      <c r="I117" s="53">
        <v>4.3895545251316198E-2</v>
      </c>
      <c r="J117" s="53">
        <v>4.4895545251316199E-2</v>
      </c>
      <c r="K117" s="53">
        <v>4.58955452513162E-2</v>
      </c>
      <c r="L117" s="53">
        <v>4.6895545251316201E-2</v>
      </c>
    </row>
    <row r="118" spans="2:12" s="47" customFormat="1">
      <c r="B118" s="52">
        <v>109</v>
      </c>
      <c r="C118" s="53">
        <v>4.4461265845723102E-2</v>
      </c>
      <c r="D118" s="53">
        <v>4.6029048026536401E-2</v>
      </c>
      <c r="E118" s="53">
        <v>4.49837208648158E-2</v>
      </c>
      <c r="F118" s="53">
        <v>4.2896975909680203E-2</v>
      </c>
      <c r="G118" s="53">
        <v>4.1333433226552502E-2</v>
      </c>
      <c r="H118" s="53">
        <v>4.2895443761248299E-2</v>
      </c>
      <c r="I118" s="53">
        <v>4.38954437612483E-2</v>
      </c>
      <c r="J118" s="53">
        <v>4.4895443761248301E-2</v>
      </c>
      <c r="K118" s="53">
        <v>4.5895443761248302E-2</v>
      </c>
      <c r="L118" s="53">
        <v>4.6895443761248302E-2</v>
      </c>
    </row>
    <row r="119" spans="2:12" s="47" customFormat="1">
      <c r="B119" s="52">
        <v>110</v>
      </c>
      <c r="C119" s="53">
        <v>4.4461144844563497E-2</v>
      </c>
      <c r="D119" s="53">
        <v>4.60289349632685E-2</v>
      </c>
      <c r="E119" s="53">
        <v>4.4983590876400699E-2</v>
      </c>
      <c r="F119" s="53">
        <v>4.2896738278484399E-2</v>
      </c>
      <c r="G119" s="53">
        <v>4.1333231150055799E-2</v>
      </c>
      <c r="H119" s="53">
        <v>4.2895351929101301E-2</v>
      </c>
      <c r="I119" s="53">
        <v>4.3895351929101302E-2</v>
      </c>
      <c r="J119" s="53">
        <v>4.4895351929101303E-2</v>
      </c>
      <c r="K119" s="53">
        <v>4.5895351929101304E-2</v>
      </c>
      <c r="L119" s="53">
        <v>4.6895351929101305E-2</v>
      </c>
    </row>
    <row r="120" spans="2:12" s="47" customFormat="1">
      <c r="B120" s="52">
        <v>111</v>
      </c>
      <c r="C120" s="53">
        <v>4.4461035357955099E-2</v>
      </c>
      <c r="D120" s="53">
        <v>4.6028832659205501E-2</v>
      </c>
      <c r="E120" s="53">
        <v>4.4983473257803198E-2</v>
      </c>
      <c r="F120" s="53">
        <v>4.2896523259995802E-2</v>
      </c>
      <c r="G120" s="53">
        <v>4.13330483030767E-2</v>
      </c>
      <c r="H120" s="53">
        <v>4.2895268835785802E-2</v>
      </c>
      <c r="I120" s="53">
        <v>4.3895268835785803E-2</v>
      </c>
      <c r="J120" s="53">
        <v>4.4895268835785804E-2</v>
      </c>
      <c r="K120" s="53">
        <v>4.5895268835785805E-2</v>
      </c>
      <c r="L120" s="53">
        <v>4.6895268835785806E-2</v>
      </c>
    </row>
    <row r="121" spans="2:12" s="47" customFormat="1">
      <c r="B121" s="52">
        <v>112</v>
      </c>
      <c r="C121" s="53">
        <v>4.4460936290171303E-2</v>
      </c>
      <c r="D121" s="53">
        <v>4.6028740090508197E-2</v>
      </c>
      <c r="E121" s="53">
        <v>4.4983366831878598E-2</v>
      </c>
      <c r="F121" s="53">
        <v>4.2896328702513697E-2</v>
      </c>
      <c r="G121" s="53">
        <v>4.1332882855719101E-2</v>
      </c>
      <c r="H121" s="53">
        <v>4.2895193649734598E-2</v>
      </c>
      <c r="I121" s="53">
        <v>4.3895193649734598E-2</v>
      </c>
      <c r="J121" s="53">
        <v>4.4895193649734599E-2</v>
      </c>
      <c r="K121" s="53">
        <v>4.58951936497346E-2</v>
      </c>
      <c r="L121" s="53">
        <v>4.6895193649734601E-2</v>
      </c>
    </row>
    <row r="122" spans="2:12" s="47" customFormat="1">
      <c r="B122" s="52">
        <v>113</v>
      </c>
      <c r="C122" s="53">
        <v>4.4460846649806901E-2</v>
      </c>
      <c r="D122" s="53">
        <v>4.6028656330717503E-2</v>
      </c>
      <c r="E122" s="53">
        <v>4.4983270533517597E-2</v>
      </c>
      <c r="F122" s="53">
        <v>4.2896152659005503E-2</v>
      </c>
      <c r="G122" s="53">
        <v>4.1332733152332497E-2</v>
      </c>
      <c r="H122" s="53">
        <v>4.2895125618532801E-2</v>
      </c>
      <c r="I122" s="53">
        <v>4.3895125618532801E-2</v>
      </c>
      <c r="J122" s="53">
        <v>4.4895125618532802E-2</v>
      </c>
      <c r="K122" s="53">
        <v>4.5895125618532803E-2</v>
      </c>
      <c r="L122" s="53">
        <v>4.6895125618532804E-2</v>
      </c>
    </row>
    <row r="123" spans="2:12" s="47" customFormat="1">
      <c r="B123" s="52">
        <v>114</v>
      </c>
      <c r="C123" s="53">
        <v>4.4460765539711102E-2</v>
      </c>
      <c r="D123" s="53">
        <v>4.6028580541677099E-2</v>
      </c>
      <c r="E123" s="53">
        <v>4.4983183399028397E-2</v>
      </c>
      <c r="F123" s="53">
        <v>4.28959933677888E-2</v>
      </c>
      <c r="G123" s="53">
        <v>4.1332597694787802E-2</v>
      </c>
      <c r="H123" s="53">
        <v>4.2895064061223301E-2</v>
      </c>
      <c r="I123" s="53">
        <v>4.3895064061223302E-2</v>
      </c>
      <c r="J123" s="53">
        <v>4.4895064061223303E-2</v>
      </c>
      <c r="K123" s="53">
        <v>4.5895064061223304E-2</v>
      </c>
      <c r="L123" s="53">
        <v>4.6895064061223304E-2</v>
      </c>
    </row>
    <row r="124" spans="2:12" s="47" customFormat="1">
      <c r="B124" s="52">
        <v>115</v>
      </c>
      <c r="C124" s="53">
        <v>4.44606921481547E-2</v>
      </c>
      <c r="D124" s="53">
        <v>4.60285119647501E-2</v>
      </c>
      <c r="E124" s="53">
        <v>4.4983104556363299E-2</v>
      </c>
      <c r="F124" s="53">
        <v>4.2895849234707802E-2</v>
      </c>
      <c r="G124" s="53">
        <v>4.1332475127411998E-2</v>
      </c>
      <c r="H124" s="53">
        <v>4.2895008361862698E-2</v>
      </c>
      <c r="I124" s="53">
        <v>4.3895008361862699E-2</v>
      </c>
      <c r="J124" s="53">
        <v>4.48950083618627E-2</v>
      </c>
      <c r="K124" s="53">
        <v>4.5895008361862701E-2</v>
      </c>
      <c r="L124" s="53">
        <v>4.6895008361862701E-2</v>
      </c>
    </row>
    <row r="125" spans="2:12" s="47" customFormat="1">
      <c r="B125" s="52">
        <v>116</v>
      </c>
      <c r="C125" s="53">
        <v>4.4460625740642801E-2</v>
      </c>
      <c r="D125" s="53">
        <v>4.6028449913764001E-2</v>
      </c>
      <c r="E125" s="53">
        <v>4.49830332164785E-2</v>
      </c>
      <c r="F125" s="53">
        <v>4.2895718817395498E-2</v>
      </c>
      <c r="G125" s="53">
        <v>4.1332364223655202E-2</v>
      </c>
      <c r="H125" s="53">
        <v>4.2894957962897197E-2</v>
      </c>
      <c r="I125" s="53">
        <v>4.3894957962897198E-2</v>
      </c>
      <c r="J125" s="53">
        <v>4.4894957962897199E-2</v>
      </c>
      <c r="K125" s="53">
        <v>4.58949579628972E-2</v>
      </c>
      <c r="L125" s="53">
        <v>4.68949579628972E-2</v>
      </c>
    </row>
    <row r="126" spans="2:12" s="47" customFormat="1">
      <c r="B126" s="52">
        <v>117</v>
      </c>
      <c r="C126" s="53">
        <v>4.4460565652599801E-2</v>
      </c>
      <c r="D126" s="53">
        <v>4.6028393767646898E-2</v>
      </c>
      <c r="E126" s="53">
        <v>4.4982968665362402E-2</v>
      </c>
      <c r="F126" s="53">
        <v>4.2895600810649401E-2</v>
      </c>
      <c r="G126" s="53">
        <v>4.1332263873552502E-2</v>
      </c>
      <c r="H126" s="53">
        <v>4.28949123600302E-2</v>
      </c>
      <c r="I126" s="53">
        <v>4.3894912360030201E-2</v>
      </c>
      <c r="J126" s="53">
        <v>4.4894912360030202E-2</v>
      </c>
      <c r="K126" s="53">
        <v>4.5894912360030203E-2</v>
      </c>
      <c r="L126" s="53">
        <v>4.6894912360030204E-2</v>
      </c>
    </row>
    <row r="127" spans="2:12" s="47" customFormat="1">
      <c r="B127" s="52">
        <v>118</v>
      </c>
      <c r="C127" s="53">
        <v>4.4460511282602401E-2</v>
      </c>
      <c r="D127" s="53">
        <v>4.60283429644699E-2</v>
      </c>
      <c r="E127" s="53">
        <v>4.4982910257090898E-2</v>
      </c>
      <c r="F127" s="53">
        <v>4.2895494033536E-2</v>
      </c>
      <c r="G127" s="53">
        <v>4.13321730729053E-2</v>
      </c>
      <c r="H127" s="53">
        <v>4.2894871096807299E-2</v>
      </c>
      <c r="I127" s="53">
        <v>4.38948710968073E-2</v>
      </c>
      <c r="J127" s="53">
        <v>4.4894871096807301E-2</v>
      </c>
      <c r="K127" s="53">
        <v>4.5894871096807302E-2</v>
      </c>
      <c r="L127" s="53">
        <v>4.6894871096807303E-2</v>
      </c>
    </row>
    <row r="128" spans="2:12" s="47" customFormat="1">
      <c r="B128" s="52">
        <v>119</v>
      </c>
      <c r="C128" s="53">
        <v>4.4460462086551598E-2</v>
      </c>
      <c r="D128" s="53">
        <v>4.6028296995802097E-2</v>
      </c>
      <c r="E128" s="53">
        <v>4.4982857406988597E-2</v>
      </c>
      <c r="F128" s="53">
        <v>4.2895397417420399E-2</v>
      </c>
      <c r="G128" s="53">
        <v>4.1332090912927603E-2</v>
      </c>
      <c r="H128" s="53">
        <v>4.2894833760241502E-2</v>
      </c>
      <c r="I128" s="53">
        <v>4.3894833760241503E-2</v>
      </c>
      <c r="J128" s="53">
        <v>4.4894833760241504E-2</v>
      </c>
      <c r="K128" s="53">
        <v>4.5894833760241505E-2</v>
      </c>
      <c r="L128" s="53">
        <v>4.6894833760241506E-2</v>
      </c>
    </row>
    <row r="129" spans="2:12" s="47" customFormat="1">
      <c r="B129" s="52">
        <v>120</v>
      </c>
      <c r="C129" s="53">
        <v>4.4460417572086602E-2</v>
      </c>
      <c r="D129" s="53">
        <v>4.6028255401622899E-2</v>
      </c>
      <c r="E129" s="53">
        <v>4.4982809586263203E-2</v>
      </c>
      <c r="F129" s="53">
        <v>4.2895309995389701E-2</v>
      </c>
      <c r="G129" s="53">
        <v>4.1332016571401099E-2</v>
      </c>
      <c r="H129" s="53">
        <v>4.2894799976747097E-2</v>
      </c>
      <c r="I129" s="53">
        <v>4.3894799976747098E-2</v>
      </c>
      <c r="J129" s="53">
        <v>4.4894799976747099E-2</v>
      </c>
      <c r="K129" s="53">
        <v>4.58947999767471E-2</v>
      </c>
      <c r="L129" s="53">
        <v>4.6894799976747101E-2</v>
      </c>
    </row>
    <row r="130" spans="2:12" s="47" customFormat="1">
      <c r="B130" s="52">
        <v>121</v>
      </c>
      <c r="C130" s="53">
        <v>4.4460377293724901E-2</v>
      </c>
      <c r="D130" s="53">
        <v>4.6028217765633303E-2</v>
      </c>
      <c r="E130" s="53">
        <v>4.49827663161666E-2</v>
      </c>
      <c r="F130" s="53">
        <v>4.2895230892530299E-2</v>
      </c>
      <c r="G130" s="53">
        <v>4.1331949304337597E-2</v>
      </c>
      <c r="H130" s="53">
        <v>4.2894769408119399E-2</v>
      </c>
      <c r="I130" s="53">
        <v>4.38947694081194E-2</v>
      </c>
      <c r="J130" s="53">
        <v>4.48947694081194E-2</v>
      </c>
      <c r="K130" s="53">
        <v>4.5894769408119401E-2</v>
      </c>
      <c r="L130" s="53">
        <v>4.6894769408119402E-2</v>
      </c>
    </row>
    <row r="131" spans="2:12" s="47" customFormat="1">
      <c r="B131" s="52">
        <v>122</v>
      </c>
      <c r="C131" s="53">
        <v>4.4460340848282397E-2</v>
      </c>
      <c r="D131" s="53">
        <v>4.60281837111454E-2</v>
      </c>
      <c r="E131" s="53">
        <v>4.4982727163805199E-2</v>
      </c>
      <c r="F131" s="53">
        <v>4.2895159317227302E-2</v>
      </c>
      <c r="G131" s="53">
        <v>4.1331888438499199E-2</v>
      </c>
      <c r="H131" s="53">
        <v>4.2894741748486398E-2</v>
      </c>
      <c r="I131" s="53">
        <v>4.3894741748486399E-2</v>
      </c>
      <c r="J131" s="53">
        <v>4.48947417484864E-2</v>
      </c>
      <c r="K131" s="53">
        <v>4.5894741748486401E-2</v>
      </c>
      <c r="L131" s="53">
        <v>4.6894741748486402E-2</v>
      </c>
    </row>
    <row r="132" spans="2:12" s="47" customFormat="1">
      <c r="B132" s="52">
        <v>123</v>
      </c>
      <c r="C132" s="53">
        <v>4.4460307871119403E-2</v>
      </c>
      <c r="D132" s="53">
        <v>4.6028152897350301E-2</v>
      </c>
      <c r="E132" s="53">
        <v>4.4982691737212303E-2</v>
      </c>
      <c r="F132" s="53">
        <v>4.2895094553139702E-2</v>
      </c>
      <c r="G132" s="53">
        <v>4.1331833364731202E-2</v>
      </c>
      <c r="H132" s="53">
        <v>4.2894716720999898E-2</v>
      </c>
      <c r="I132" s="53">
        <v>4.3894716720999899E-2</v>
      </c>
      <c r="J132" s="53">
        <v>4.48947167209999E-2</v>
      </c>
      <c r="K132" s="53">
        <v>4.5894716720999901E-2</v>
      </c>
      <c r="L132" s="53">
        <v>4.6894716720999902E-2</v>
      </c>
    </row>
    <row r="133" spans="2:12" s="47" customFormat="1">
      <c r="B133" s="52">
        <v>124</v>
      </c>
      <c r="C133" s="53">
        <v>4.4460278032105102E-2</v>
      </c>
      <c r="D133" s="53">
        <v>4.6028125015846098E-2</v>
      </c>
      <c r="E133" s="53">
        <v>4.49826596819176E-2</v>
      </c>
      <c r="F133" s="53">
        <v>4.2895035952102797E-2</v>
      </c>
      <c r="G133" s="53">
        <v>4.1331783531918499E-2</v>
      </c>
      <c r="H133" s="53">
        <v>4.2894694075192599E-2</v>
      </c>
      <c r="I133" s="53">
        <v>4.38946940751926E-2</v>
      </c>
      <c r="J133" s="53">
        <v>4.4894694075192601E-2</v>
      </c>
      <c r="K133" s="53">
        <v>4.5894694075192602E-2</v>
      </c>
      <c r="L133" s="53">
        <v>4.6894694075192603E-2</v>
      </c>
    </row>
    <row r="134" spans="2:12" s="47" customFormat="1">
      <c r="B134" s="52">
        <v>125</v>
      </c>
      <c r="C134" s="53">
        <v>4.4460251032620399E-2</v>
      </c>
      <c r="D134" s="53">
        <v>4.6028099787633898E-2</v>
      </c>
      <c r="E134" s="53">
        <v>4.4982630677024703E-2</v>
      </c>
      <c r="F134" s="53">
        <v>4.2894982927611999E-2</v>
      </c>
      <c r="G134" s="53">
        <v>4.1331738441258398E-2</v>
      </c>
      <c r="H134" s="53">
        <v>4.2894673584380302E-2</v>
      </c>
      <c r="I134" s="53">
        <v>4.3894673584380303E-2</v>
      </c>
      <c r="J134" s="53">
        <v>4.4894673584380304E-2</v>
      </c>
      <c r="K134" s="53">
        <v>4.5894673584380305E-2</v>
      </c>
      <c r="L134" s="53">
        <v>4.6894673584380306E-2</v>
      </c>
    </row>
    <row r="135" spans="2:12" s="47" customFormat="1">
      <c r="B135" s="52">
        <v>126</v>
      </c>
      <c r="C135" s="53">
        <v>4.4460226602471599E-2</v>
      </c>
      <c r="D135" s="53">
        <v>4.602807696017E-2</v>
      </c>
      <c r="E135" s="53">
        <v>4.4982604432382403E-2</v>
      </c>
      <c r="F135" s="53">
        <v>4.28949349490211E-2</v>
      </c>
      <c r="G135" s="53">
        <v>4.1331697641518297E-2</v>
      </c>
      <c r="H135" s="53">
        <v>4.2894655043561401E-2</v>
      </c>
      <c r="I135" s="53">
        <v>4.3894655043561402E-2</v>
      </c>
      <c r="J135" s="53">
        <v>4.4894655043561403E-2</v>
      </c>
      <c r="K135" s="53">
        <v>4.5894655043561404E-2</v>
      </c>
      <c r="L135" s="53">
        <v>4.6894655043561405E-2</v>
      </c>
    </row>
    <row r="136" spans="2:12" s="47" customFormat="1">
      <c r="B136" s="52">
        <v>127</v>
      </c>
      <c r="C136" s="53">
        <v>4.4460204497176199E-2</v>
      </c>
      <c r="D136" s="53">
        <v>4.6028056305048998E-2</v>
      </c>
      <c r="E136" s="53">
        <v>4.4982580685145802E-2</v>
      </c>
      <c r="F136" s="53">
        <v>4.2894891536207701E-2</v>
      </c>
      <c r="G136" s="53">
        <v>4.1331660724351502E-2</v>
      </c>
      <c r="H136" s="53">
        <v>4.2894638267077602E-2</v>
      </c>
      <c r="I136" s="53">
        <v>4.3894638267077603E-2</v>
      </c>
      <c r="J136" s="53">
        <v>4.4894638267077604E-2</v>
      </c>
      <c r="K136" s="53">
        <v>4.5894638267077605E-2</v>
      </c>
      <c r="L136" s="53">
        <v>4.6894638267077605E-2</v>
      </c>
    </row>
    <row r="137" spans="2:12" s="47" customFormat="1">
      <c r="B137" s="52">
        <v>128</v>
      </c>
      <c r="C137" s="53">
        <v>4.4460184495421599E-2</v>
      </c>
      <c r="D137" s="53">
        <v>4.6028037615497598E-2</v>
      </c>
      <c r="E137" s="53">
        <v>4.4982559197796999E-2</v>
      </c>
      <c r="F137" s="53">
        <v>4.2894852254607999E-2</v>
      </c>
      <c r="G137" s="53">
        <v>4.1331627320316797E-2</v>
      </c>
      <c r="H137" s="53">
        <v>4.2894623087135902E-2</v>
      </c>
      <c r="I137" s="53">
        <v>4.3894623087135903E-2</v>
      </c>
      <c r="J137" s="53">
        <v>4.4894623087135904E-2</v>
      </c>
      <c r="K137" s="53">
        <v>4.5894623087135905E-2</v>
      </c>
      <c r="L137" s="53">
        <v>4.6894623087135906E-2</v>
      </c>
    </row>
    <row r="138" spans="2:12" s="47" customFormat="1">
      <c r="B138" s="52">
        <v>129</v>
      </c>
      <c r="C138" s="53">
        <v>4.44601663971105E-2</v>
      </c>
      <c r="D138" s="53">
        <v>4.60280207044668E-2</v>
      </c>
      <c r="E138" s="53">
        <v>4.4982539755223497E-2</v>
      </c>
      <c r="F138" s="53">
        <v>4.2894816711139802E-2</v>
      </c>
      <c r="G138" s="53">
        <v>4.1331597095067001E-2</v>
      </c>
      <c r="H138" s="53">
        <v>4.2894609351734198E-2</v>
      </c>
      <c r="I138" s="53">
        <v>4.3894609351734198E-2</v>
      </c>
      <c r="J138" s="53">
        <v>4.4894609351734199E-2</v>
      </c>
      <c r="K138" s="53">
        <v>4.58946093517342E-2</v>
      </c>
      <c r="L138" s="53">
        <v>4.6894609351734201E-2</v>
      </c>
    </row>
    <row r="139" spans="2:12" s="47" customFormat="1">
      <c r="B139" s="52">
        <v>130</v>
      </c>
      <c r="C139" s="53">
        <v>4.4460150021098398E-2</v>
      </c>
      <c r="D139" s="53">
        <v>4.6028005402754597E-2</v>
      </c>
      <c r="E139" s="53">
        <v>4.4982522162842598E-2</v>
      </c>
      <c r="F139" s="53">
        <v>4.2894784550013401E-2</v>
      </c>
      <c r="G139" s="53">
        <v>4.1331569746109201E-2</v>
      </c>
      <c r="H139" s="53">
        <v>4.2894596923416198E-2</v>
      </c>
      <c r="I139" s="53">
        <v>4.3894596923416199E-2</v>
      </c>
      <c r="J139" s="53">
        <v>4.48945969234162E-2</v>
      </c>
      <c r="K139" s="53">
        <v>4.58945969234162E-2</v>
      </c>
      <c r="L139" s="53">
        <v>4.6894596923416201E-2</v>
      </c>
    </row>
    <row r="140" spans="2:12" s="47" customFormat="1">
      <c r="B140" s="52">
        <v>131</v>
      </c>
      <c r="C140" s="53">
        <v>4.4460135203428397E-2</v>
      </c>
      <c r="D140" s="53">
        <v>4.6027991557194801E-2</v>
      </c>
      <c r="E140" s="53">
        <v>4.4982506244608998E-2</v>
      </c>
      <c r="F140" s="53">
        <v>4.28947554494645E-2</v>
      </c>
      <c r="G140" s="53">
        <v>4.1331544999745798E-2</v>
      </c>
      <c r="H140" s="53">
        <v>4.2894585677800898E-2</v>
      </c>
      <c r="I140" s="53">
        <v>4.3894585677800899E-2</v>
      </c>
      <c r="J140" s="53">
        <v>4.4894585677800899E-2</v>
      </c>
      <c r="K140" s="53">
        <v>4.58945856778009E-2</v>
      </c>
      <c r="L140" s="53">
        <v>4.6894585677800901E-2</v>
      </c>
    </row>
    <row r="141" spans="2:12" s="47" customFormat="1">
      <c r="B141" s="52">
        <v>132</v>
      </c>
      <c r="C141" s="53">
        <v>4.4460121795853298E-2</v>
      </c>
      <c r="D141" s="53">
        <v>4.60279790291847E-2</v>
      </c>
      <c r="E141" s="53">
        <v>4.49824918411856E-2</v>
      </c>
      <c r="F141" s="53">
        <v>4.2894729118158101E-2</v>
      </c>
      <c r="G141" s="53">
        <v>4.1331522608311702E-2</v>
      </c>
      <c r="H141" s="53">
        <v>4.2894575502372898E-2</v>
      </c>
      <c r="I141" s="53">
        <v>4.3894575502372898E-2</v>
      </c>
      <c r="J141" s="53">
        <v>4.4894575502372899E-2</v>
      </c>
      <c r="K141" s="53">
        <v>4.58945755023729E-2</v>
      </c>
      <c r="L141" s="53">
        <v>4.6894575502372901E-2</v>
      </c>
    </row>
    <row r="142" spans="2:12" s="47" customFormat="1">
      <c r="B142" s="52">
        <v>133</v>
      </c>
      <c r="C142" s="53">
        <v>4.44601096641579E-2</v>
      </c>
      <c r="D142" s="53">
        <v>4.6027967693402602E-2</v>
      </c>
      <c r="E142" s="53">
        <v>4.4982478808426499E-2</v>
      </c>
      <c r="F142" s="53">
        <v>4.2894705292608699E-2</v>
      </c>
      <c r="G142" s="53">
        <v>4.1331502347667901E-2</v>
      </c>
      <c r="H142" s="53">
        <v>4.2894566295221398E-2</v>
      </c>
      <c r="I142" s="53">
        <v>4.3894566295221399E-2</v>
      </c>
      <c r="J142" s="53">
        <v>4.48945662952214E-2</v>
      </c>
      <c r="K142" s="53">
        <v>4.5894566295221401E-2</v>
      </c>
      <c r="L142" s="53">
        <v>4.6894566295221402E-2</v>
      </c>
    </row>
    <row r="143" spans="2:12" s="47" customFormat="1">
      <c r="B143" s="52">
        <v>134</v>
      </c>
      <c r="C143" s="53">
        <v>4.4460098686995901E-2</v>
      </c>
      <c r="D143" s="53">
        <v>4.60279574363196E-2</v>
      </c>
      <c r="E143" s="53">
        <v>4.4982467015894E-2</v>
      </c>
      <c r="F143" s="53">
        <v>4.2894683734320697E-2</v>
      </c>
      <c r="G143" s="53">
        <v>4.1331484015074499E-2</v>
      </c>
      <c r="H143" s="53">
        <v>4.2894557964285901E-2</v>
      </c>
      <c r="I143" s="53">
        <v>4.3894557964285902E-2</v>
      </c>
      <c r="J143" s="53">
        <v>4.4894557964285903E-2</v>
      </c>
      <c r="K143" s="53">
        <v>4.5894557964285904E-2</v>
      </c>
      <c r="L143" s="53">
        <v>4.6894557964285905E-2</v>
      </c>
    </row>
    <row r="144" spans="2:12" s="47" customFormat="1">
      <c r="B144" s="52">
        <v>135</v>
      </c>
      <c r="C144" s="53">
        <v>4.4460088754382003E-2</v>
      </c>
      <c r="D144" s="53">
        <v>4.6027948155363999E-2</v>
      </c>
      <c r="E144" s="53">
        <v>4.4982456345551598E-2</v>
      </c>
      <c r="F144" s="53">
        <v>4.2894664227614197E-2</v>
      </c>
      <c r="G144" s="53">
        <v>4.1331467427092601E-2</v>
      </c>
      <c r="H144" s="53">
        <v>4.2894550426147801E-2</v>
      </c>
      <c r="I144" s="53">
        <v>4.3894550426147802E-2</v>
      </c>
      <c r="J144" s="53">
        <v>4.4894550426147803E-2</v>
      </c>
      <c r="K144" s="53">
        <v>4.5894550426147804E-2</v>
      </c>
      <c r="L144" s="53">
        <v>4.6894550426147805E-2</v>
      </c>
    </row>
    <row r="145" spans="2:12" s="47" customFormat="1">
      <c r="B145" s="52">
        <v>136</v>
      </c>
      <c r="C145" s="53">
        <v>4.4460079767028302E-2</v>
      </c>
      <c r="D145" s="53">
        <v>4.6027939757604899E-2</v>
      </c>
      <c r="E145" s="53">
        <v>4.4982446690649401E-2</v>
      </c>
      <c r="F145" s="53">
        <v>4.2894646577165102E-2</v>
      </c>
      <c r="G145" s="53">
        <v>4.1331452417611998E-2</v>
      </c>
      <c r="H145" s="53">
        <v>4.2894543605322299E-2</v>
      </c>
      <c r="I145" s="53">
        <v>4.38945436053223E-2</v>
      </c>
      <c r="J145" s="53">
        <v>4.4894543605322301E-2</v>
      </c>
      <c r="K145" s="53">
        <v>4.5894543605322302E-2</v>
      </c>
      <c r="L145" s="53">
        <v>4.6894543605322303E-2</v>
      </c>
    </row>
    <row r="146" spans="2:12" s="47" customFormat="1">
      <c r="B146" s="52">
        <v>137</v>
      </c>
      <c r="C146" s="53">
        <v>4.4460071634911502E-2</v>
      </c>
      <c r="D146" s="53">
        <v>4.6027932158960103E-2</v>
      </c>
      <c r="E146" s="53">
        <v>4.4982437954524501E-2</v>
      </c>
      <c r="F146" s="53">
        <v>4.28946306064013E-2</v>
      </c>
      <c r="G146" s="53">
        <v>4.1331438836498903E-2</v>
      </c>
      <c r="H146" s="53">
        <v>4.2894537433586302E-2</v>
      </c>
      <c r="I146" s="53">
        <v>4.3894537433586303E-2</v>
      </c>
      <c r="J146" s="53">
        <v>4.4894537433586304E-2</v>
      </c>
      <c r="K146" s="53">
        <v>4.5894537433586305E-2</v>
      </c>
      <c r="L146" s="53">
        <v>4.6894537433586306E-2</v>
      </c>
    </row>
    <row r="147" spans="2:12" s="47" customFormat="1">
      <c r="B147" s="52">
        <v>138</v>
      </c>
      <c r="C147" s="53">
        <v>4.4460064276675502E-2</v>
      </c>
      <c r="D147" s="53">
        <v>4.6027925283464798E-2</v>
      </c>
      <c r="E147" s="53">
        <v>4.4982430049764301E-2</v>
      </c>
      <c r="F147" s="53">
        <v>4.2894616155457102E-2</v>
      </c>
      <c r="G147" s="53">
        <v>4.1331426547782199E-2</v>
      </c>
      <c r="H147" s="53">
        <v>4.2894531849194902E-2</v>
      </c>
      <c r="I147" s="53">
        <v>4.3894531849194902E-2</v>
      </c>
      <c r="J147" s="53">
        <v>4.4894531849194903E-2</v>
      </c>
      <c r="K147" s="53">
        <v>4.5894531849194904E-2</v>
      </c>
      <c r="L147" s="53">
        <v>4.6894531849194905E-2</v>
      </c>
    </row>
    <row r="148" spans="2:12" s="47" customFormat="1">
      <c r="B148" s="52">
        <v>139</v>
      </c>
      <c r="C148" s="53">
        <v>4.4460057618654701E-2</v>
      </c>
      <c r="D148" s="53">
        <v>4.6027919062195298E-2</v>
      </c>
      <c r="E148" s="53">
        <v>4.49824228971882E-2</v>
      </c>
      <c r="F148" s="53">
        <v>4.2894603079669101E-2</v>
      </c>
      <c r="G148" s="53">
        <v>4.1331415428493598E-2</v>
      </c>
      <c r="H148" s="53">
        <v>4.2894526796211099E-2</v>
      </c>
      <c r="I148" s="53">
        <v>4.38945267962111E-2</v>
      </c>
      <c r="J148" s="53">
        <v>4.4894526796211101E-2</v>
      </c>
      <c r="K148" s="53">
        <v>4.5894526796211102E-2</v>
      </c>
      <c r="L148" s="53">
        <v>4.6894526796211103E-2</v>
      </c>
    </row>
    <row r="149" spans="2:12" s="47" customFormat="1">
      <c r="B149" s="52">
        <v>140</v>
      </c>
      <c r="C149" s="53">
        <v>4.44600515942273E-2</v>
      </c>
      <c r="D149" s="53">
        <v>4.6027913433051203E-2</v>
      </c>
      <c r="E149" s="53">
        <v>4.4982416425334099E-2</v>
      </c>
      <c r="F149" s="53">
        <v>4.2894591248234602E-2</v>
      </c>
      <c r="G149" s="53">
        <v>4.13314053673643E-2</v>
      </c>
      <c r="H149" s="53">
        <v>4.2894522224067998E-2</v>
      </c>
      <c r="I149" s="53">
        <v>4.3894522224067999E-2</v>
      </c>
      <c r="J149" s="53">
        <v>4.4894522224067999E-2</v>
      </c>
      <c r="K149" s="53">
        <v>4.5894522224068E-2</v>
      </c>
      <c r="L149" s="53">
        <v>4.6894522224068001E-2</v>
      </c>
    </row>
    <row r="150" spans="2:12" s="47" customFormat="1">
      <c r="B150" s="52">
        <v>141</v>
      </c>
      <c r="C150" s="53">
        <v>4.4460046143129699E-2</v>
      </c>
      <c r="D150" s="53">
        <v>4.6027908339522701E-2</v>
      </c>
      <c r="E150" s="53">
        <v>4.49824105692933E-2</v>
      </c>
      <c r="F150" s="53">
        <v>4.2894580542681499E-2</v>
      </c>
      <c r="G150" s="53">
        <v>4.1331396263638999E-2</v>
      </c>
      <c r="H150" s="53">
        <v>4.2894518087066097E-2</v>
      </c>
      <c r="I150" s="53">
        <v>4.3894518087066098E-2</v>
      </c>
      <c r="J150" s="53">
        <v>4.4894518087066099E-2</v>
      </c>
      <c r="K150" s="53">
        <v>4.58945180870661E-2</v>
      </c>
      <c r="L150" s="53">
        <v>4.68945180870661E-2</v>
      </c>
    </row>
    <row r="151" spans="2:12" s="47" customFormat="1">
      <c r="B151" s="52">
        <v>142</v>
      </c>
      <c r="C151" s="53">
        <v>4.4460041210744303E-2</v>
      </c>
      <c r="D151" s="53">
        <v>4.6027903730711202E-2</v>
      </c>
      <c r="E151" s="53">
        <v>4.4982405270600698E-2</v>
      </c>
      <c r="F151" s="53">
        <v>4.2894570855913902E-2</v>
      </c>
      <c r="G151" s="53">
        <v>4.1331388026275097E-2</v>
      </c>
      <c r="H151" s="53">
        <v>4.28945143436847E-2</v>
      </c>
      <c r="I151" s="53">
        <v>4.3894514343684701E-2</v>
      </c>
      <c r="J151" s="53">
        <v>4.4894514343684702E-2</v>
      </c>
      <c r="K151" s="53">
        <v>4.5894514343684703E-2</v>
      </c>
      <c r="L151" s="53">
        <v>4.6894514343684704E-2</v>
      </c>
    </row>
    <row r="152" spans="2:12" s="47" customFormat="1">
      <c r="B152" s="52">
        <v>143</v>
      </c>
      <c r="C152" s="53">
        <v>4.4460036747731697E-2</v>
      </c>
      <c r="D152" s="53">
        <v>4.6027899560518601E-2</v>
      </c>
      <c r="E152" s="53">
        <v>4.4982400476070598E-2</v>
      </c>
      <c r="F152" s="53">
        <v>4.2894562090958703E-2</v>
      </c>
      <c r="G152" s="53">
        <v>4.13313805727809E-2</v>
      </c>
      <c r="H152" s="53">
        <v>4.2894510956590998E-2</v>
      </c>
      <c r="I152" s="53">
        <v>4.3894510956590999E-2</v>
      </c>
      <c r="J152" s="53">
        <v>4.4894510956590999E-2</v>
      </c>
      <c r="K152" s="53">
        <v>4.5894510956591E-2</v>
      </c>
      <c r="L152" s="53">
        <v>4.6894510956591001E-2</v>
      </c>
    </row>
    <row r="153" spans="2:12" s="47" customFormat="1">
      <c r="B153" s="52">
        <v>144</v>
      </c>
      <c r="C153" s="53">
        <v>4.4460032709431802E-2</v>
      </c>
      <c r="D153" s="53">
        <v>4.6027895787123199E-2</v>
      </c>
      <c r="E153" s="53">
        <v>4.4982396137875198E-2</v>
      </c>
      <c r="F153" s="53">
        <v>4.2894554160096202E-2</v>
      </c>
      <c r="G153" s="53">
        <v>4.1331373828591401E-2</v>
      </c>
      <c r="H153" s="53">
        <v>4.2894507891827902E-2</v>
      </c>
      <c r="I153" s="53">
        <v>4.3894507891827902E-2</v>
      </c>
      <c r="J153" s="53">
        <v>4.4894507891827903E-2</v>
      </c>
      <c r="K153" s="53">
        <v>4.5894507891827904E-2</v>
      </c>
      <c r="L153" s="53">
        <v>4.6894507891827905E-2</v>
      </c>
    </row>
    <row r="154" spans="2:12" s="47" customFormat="1">
      <c r="B154" s="52">
        <v>145</v>
      </c>
      <c r="C154" s="53">
        <v>4.4460029055468399E-2</v>
      </c>
      <c r="D154" s="53">
        <v>4.6027892372865899E-2</v>
      </c>
      <c r="E154" s="53">
        <v>4.4982392212439701E-2</v>
      </c>
      <c r="F154" s="53">
        <v>4.2894546983948303E-2</v>
      </c>
      <c r="G154" s="53">
        <v>4.1331367726200399E-2</v>
      </c>
      <c r="H154" s="53">
        <v>4.2894505118655099E-2</v>
      </c>
      <c r="I154" s="53">
        <v>4.38945051186551E-2</v>
      </c>
      <c r="J154" s="53">
        <v>4.4894505118655101E-2</v>
      </c>
      <c r="K154" s="53">
        <v>4.5894505118655102E-2</v>
      </c>
      <c r="L154" s="53">
        <v>4.6894505118655103E-2</v>
      </c>
    </row>
    <row r="155" spans="2:12" s="47" customFormat="1">
      <c r="B155" s="52">
        <v>146</v>
      </c>
      <c r="C155" s="53">
        <v>4.4460025749180301E-2</v>
      </c>
      <c r="D155" s="53">
        <v>4.6027889283468203E-2</v>
      </c>
      <c r="E155" s="53">
        <v>4.4982388660613298E-2</v>
      </c>
      <c r="F155" s="53">
        <v>4.2894540490710197E-2</v>
      </c>
      <c r="G155" s="53">
        <v>4.1331362204508199E-2</v>
      </c>
      <c r="H155" s="53">
        <v>4.2894502609418503E-2</v>
      </c>
      <c r="I155" s="53">
        <v>4.3894502609418504E-2</v>
      </c>
      <c r="J155" s="53">
        <v>4.4894502609418505E-2</v>
      </c>
      <c r="K155" s="53">
        <v>4.5894502609418505E-2</v>
      </c>
      <c r="L155" s="53">
        <v>4.6894502609418506E-2</v>
      </c>
    </row>
    <row r="156" spans="2:12" s="47" customFormat="1">
      <c r="B156" s="52">
        <v>147</v>
      </c>
      <c r="C156" s="53">
        <v>4.4460022757535599E-2</v>
      </c>
      <c r="D156" s="53">
        <v>4.6027886488134703E-2</v>
      </c>
      <c r="E156" s="53">
        <v>4.4982385446744197E-2</v>
      </c>
      <c r="F156" s="53">
        <v>4.2894534615365701E-2</v>
      </c>
      <c r="G156" s="53">
        <v>4.1331357208311201E-2</v>
      </c>
      <c r="H156" s="53">
        <v>4.2894500338991601E-2</v>
      </c>
      <c r="I156" s="53">
        <v>4.3894500338991602E-2</v>
      </c>
      <c r="J156" s="53">
        <v>4.4894500338991603E-2</v>
      </c>
      <c r="K156" s="53">
        <v>4.5894500338991603E-2</v>
      </c>
      <c r="L156" s="53">
        <v>4.6894500338991604E-2</v>
      </c>
    </row>
    <row r="157" spans="2:12" s="47" customFormat="1">
      <c r="B157" s="52">
        <v>148</v>
      </c>
      <c r="C157" s="53">
        <v>4.4460020050575803E-2</v>
      </c>
      <c r="D157" s="53">
        <v>4.6027883958729102E-2</v>
      </c>
      <c r="E157" s="53">
        <v>4.49823825387725E-2</v>
      </c>
      <c r="F157" s="53">
        <v>4.2894529299166498E-2</v>
      </c>
      <c r="G157" s="53">
        <v>4.1331352687521597E-2</v>
      </c>
      <c r="H157" s="53">
        <v>4.2894498284571397E-2</v>
      </c>
      <c r="I157" s="53">
        <v>4.3894498284571398E-2</v>
      </c>
      <c r="J157" s="53">
        <v>4.4894498284571399E-2</v>
      </c>
      <c r="K157" s="53">
        <v>4.58944982845714E-2</v>
      </c>
      <c r="L157" s="53">
        <v>4.6894498284571401E-2</v>
      </c>
    </row>
    <row r="158" spans="2:12" s="47" customFormat="1">
      <c r="B158" s="52">
        <v>149</v>
      </c>
      <c r="C158" s="53">
        <v>4.4460017601255501E-2</v>
      </c>
      <c r="D158" s="53">
        <v>4.60278816700899E-2</v>
      </c>
      <c r="E158" s="53">
        <v>4.4982379907465099E-2</v>
      </c>
      <c r="F158" s="53">
        <v>4.2894524488848298E-2</v>
      </c>
      <c r="G158" s="53">
        <v>4.1331348596935498E-2</v>
      </c>
      <c r="H158" s="53">
        <v>4.28944964256983E-2</v>
      </c>
      <c r="I158" s="53">
        <v>4.3894496425698301E-2</v>
      </c>
      <c r="J158" s="53">
        <v>4.4894496425698302E-2</v>
      </c>
      <c r="K158" s="53">
        <v>4.5894496425698303E-2</v>
      </c>
      <c r="L158" s="53">
        <v>4.6894496425698304E-2</v>
      </c>
    </row>
    <row r="159" spans="2:12" s="47" customFormat="1">
      <c r="B159" s="52">
        <v>150</v>
      </c>
      <c r="C159" s="53">
        <v>4.4460015384985001E-2</v>
      </c>
      <c r="D159" s="53">
        <v>4.6027879599210002E-2</v>
      </c>
      <c r="E159" s="53">
        <v>4.4982377526596097E-2</v>
      </c>
      <c r="F159" s="53">
        <v>4.2894520136302502E-2</v>
      </c>
      <c r="G159" s="53">
        <v>4.1331344895663397E-2</v>
      </c>
      <c r="H159" s="53">
        <v>4.2894494743709301E-2</v>
      </c>
      <c r="I159" s="53">
        <v>4.3894494743709302E-2</v>
      </c>
      <c r="J159" s="53">
        <v>4.4894494743709303E-2</v>
      </c>
      <c r="K159" s="53">
        <v>4.5894494743709303E-2</v>
      </c>
      <c r="L159" s="53">
        <v>4.6894494743709304E-2</v>
      </c>
    </row>
    <row r="160" spans="2:12" s="47" customFormat="1"/>
    <row r="161" s="47" customFormat="1"/>
    <row r="162" s="47" customFormat="1"/>
    <row r="163" s="47" customFormat="1"/>
    <row r="164" s="47" customFormat="1"/>
    <row r="165" s="47" customFormat="1"/>
    <row r="166" s="47" customFormat="1"/>
    <row r="167" s="47" customFormat="1"/>
    <row r="168" s="47" customFormat="1"/>
    <row r="169" s="47" customFormat="1"/>
    <row r="170" s="47" customFormat="1"/>
    <row r="171" s="47" customFormat="1"/>
    <row r="172" s="47" customFormat="1"/>
    <row r="173" s="47" customFormat="1"/>
    <row r="174" s="47" customFormat="1"/>
    <row r="175" s="47" customFormat="1"/>
    <row r="176" s="47" customFormat="1"/>
    <row r="177" s="47" customFormat="1"/>
    <row r="178" s="47" customFormat="1"/>
    <row r="179" s="47" customFormat="1"/>
    <row r="180" s="47" customFormat="1"/>
    <row r="181" s="47" customFormat="1"/>
    <row r="182" s="47" customFormat="1"/>
    <row r="183" s="47" customFormat="1"/>
    <row r="184" s="47" customFormat="1"/>
    <row r="185" s="47" customFormat="1"/>
    <row r="186" s="47" customFormat="1"/>
    <row r="187" s="47" customFormat="1"/>
    <row r="188" s="47" customFormat="1"/>
    <row r="189" s="47" customFormat="1"/>
    <row r="190" s="47" customFormat="1"/>
    <row r="191" s="47" customFormat="1"/>
    <row r="192" s="47" customFormat="1"/>
    <row r="193" s="47" customFormat="1"/>
    <row r="194" s="47" customFormat="1"/>
    <row r="195" s="47" customFormat="1"/>
    <row r="196" s="47" customFormat="1"/>
    <row r="197" s="47" customFormat="1"/>
    <row r="198" s="47" customFormat="1"/>
    <row r="199" s="47" customFormat="1"/>
    <row r="200" s="47" customFormat="1"/>
    <row r="201" s="47" customFormat="1"/>
    <row r="202" s="47" customFormat="1"/>
    <row r="203" s="47" customFormat="1"/>
    <row r="204" s="47" customFormat="1"/>
    <row r="205" s="47" customFormat="1"/>
    <row r="206" s="47" customFormat="1"/>
    <row r="207" s="47" customFormat="1"/>
    <row r="208" s="47" customFormat="1"/>
    <row r="209" s="47" customFormat="1"/>
    <row r="210" s="47" customFormat="1"/>
    <row r="211" s="47" customFormat="1"/>
    <row r="212" s="47" customFormat="1"/>
    <row r="213" s="47" customFormat="1"/>
    <row r="214" s="47" customFormat="1"/>
    <row r="215" s="47" customFormat="1"/>
    <row r="216" s="47" customFormat="1"/>
    <row r="217" s="47" customFormat="1"/>
    <row r="218" s="47" customFormat="1"/>
    <row r="219" s="47" customFormat="1"/>
    <row r="220" s="47" customFormat="1"/>
    <row r="221" s="47" customFormat="1"/>
    <row r="222" s="47" customFormat="1"/>
    <row r="223" s="47" customFormat="1"/>
    <row r="224" s="47" customFormat="1"/>
    <row r="225" s="47" customFormat="1"/>
    <row r="226" s="47" customFormat="1"/>
    <row r="227" s="47" customFormat="1"/>
    <row r="228" s="47" customFormat="1"/>
    <row r="229" s="47" customFormat="1"/>
    <row r="230" s="47" customFormat="1"/>
    <row r="231" s="47" customFormat="1"/>
    <row r="232" s="47" customFormat="1"/>
    <row r="233" s="47" customFormat="1"/>
    <row r="234" s="47" customFormat="1"/>
    <row r="235" s="47" customFormat="1"/>
    <row r="236" s="47" customFormat="1"/>
    <row r="237" s="47" customFormat="1"/>
    <row r="238" s="47" customFormat="1"/>
    <row r="239" s="47" customFormat="1"/>
    <row r="240" s="47" customFormat="1"/>
    <row r="241" s="47" customFormat="1"/>
    <row r="242" s="47" customFormat="1"/>
    <row r="243" s="47" customFormat="1"/>
    <row r="244" s="47" customFormat="1"/>
    <row r="245" s="47" customFormat="1"/>
    <row r="246" s="47" customFormat="1"/>
    <row r="247" s="47" customFormat="1"/>
    <row r="248" s="47" customFormat="1"/>
    <row r="249" s="47" customFormat="1"/>
    <row r="250" s="47" customFormat="1"/>
    <row r="251" s="47" customFormat="1"/>
    <row r="252" s="47" customFormat="1"/>
    <row r="253" s="47" customFormat="1"/>
    <row r="254" s="47" customFormat="1"/>
    <row r="255" s="47" customFormat="1"/>
    <row r="256" s="47" customFormat="1"/>
    <row r="257" s="47" customFormat="1"/>
    <row r="258" s="47" customFormat="1"/>
    <row r="259" s="47" customFormat="1"/>
    <row r="260" s="47" customFormat="1"/>
    <row r="261" s="47" customFormat="1"/>
    <row r="262" s="47" customFormat="1"/>
    <row r="263" s="47" customFormat="1"/>
    <row r="264" s="47" customFormat="1"/>
    <row r="265" s="47" customFormat="1"/>
    <row r="266" s="47" customFormat="1"/>
    <row r="267" s="47" customFormat="1"/>
    <row r="268" s="47" customFormat="1"/>
    <row r="269" s="47" customFormat="1"/>
    <row r="270" s="47" customFormat="1"/>
    <row r="271" s="47" customFormat="1"/>
    <row r="272" s="47" customFormat="1"/>
    <row r="273" s="47" customFormat="1"/>
    <row r="274" s="47" customFormat="1"/>
    <row r="275" s="47" customFormat="1"/>
    <row r="276" s="47" customFormat="1"/>
    <row r="277" s="47" customFormat="1"/>
    <row r="278" s="47" customFormat="1"/>
    <row r="279" s="47" customFormat="1"/>
    <row r="280" s="47" customFormat="1"/>
    <row r="281" s="47" customFormat="1"/>
    <row r="282" s="47" customFormat="1"/>
    <row r="283" s="47" customFormat="1"/>
    <row r="284" s="47" customFormat="1"/>
    <row r="285" s="47" customFormat="1"/>
    <row r="286" s="47" customFormat="1"/>
    <row r="287" s="47" customFormat="1"/>
    <row r="288" s="47" customFormat="1"/>
    <row r="289" s="47" customFormat="1"/>
    <row r="290" s="47" customFormat="1"/>
    <row r="291" s="47" customFormat="1"/>
    <row r="292" s="47" customFormat="1"/>
    <row r="293" s="47" customFormat="1"/>
    <row r="294" s="47" customFormat="1"/>
    <row r="295" s="47" customFormat="1"/>
    <row r="296" s="47" customFormat="1"/>
    <row r="297" s="47" customFormat="1"/>
    <row r="298" s="47" customFormat="1"/>
    <row r="299" s="47" customFormat="1"/>
    <row r="300" s="47" customFormat="1"/>
    <row r="301" s="47" customFormat="1"/>
    <row r="302" s="47" customFormat="1"/>
    <row r="303" s="47" customFormat="1"/>
    <row r="304" s="47" customFormat="1"/>
    <row r="305" s="47" customFormat="1"/>
    <row r="306" s="47" customFormat="1"/>
    <row r="307" s="47" customFormat="1"/>
    <row r="308" s="47" customFormat="1"/>
    <row r="309" s="47" customFormat="1"/>
    <row r="310" s="47" customFormat="1"/>
    <row r="311" s="47" customFormat="1"/>
    <row r="312" s="47" customFormat="1"/>
    <row r="313" s="47" customFormat="1"/>
    <row r="314" s="47" customFormat="1"/>
    <row r="315" s="47" customFormat="1"/>
    <row r="316" s="47" customFormat="1"/>
    <row r="317" s="47" customFormat="1"/>
    <row r="318" s="47" customFormat="1"/>
    <row r="319" s="47" customFormat="1"/>
    <row r="320" s="47" customFormat="1"/>
    <row r="321" s="47" customFormat="1"/>
    <row r="322" s="47" customFormat="1"/>
    <row r="323" s="47" customFormat="1"/>
    <row r="324" s="47" customFormat="1"/>
    <row r="325" s="47" customFormat="1"/>
    <row r="326" s="47" customFormat="1"/>
    <row r="327" s="47" customFormat="1"/>
    <row r="328" s="47" customFormat="1"/>
    <row r="329" s="47" customFormat="1"/>
    <row r="330" s="47" customFormat="1"/>
    <row r="331" s="47" customFormat="1"/>
    <row r="332" s="47" customFormat="1"/>
    <row r="333" s="47" customFormat="1"/>
    <row r="334" s="47" customFormat="1"/>
    <row r="335" s="47" customFormat="1"/>
    <row r="336" s="47" customFormat="1"/>
    <row r="337" s="47" customFormat="1"/>
    <row r="338" s="47" customFormat="1"/>
    <row r="339" s="47" customFormat="1"/>
    <row r="340" s="47" customFormat="1"/>
    <row r="341" s="47" customFormat="1"/>
    <row r="342" s="47" customFormat="1"/>
    <row r="343" s="47" customFormat="1"/>
    <row r="344" s="47" customFormat="1"/>
    <row r="345" s="47" customFormat="1"/>
    <row r="346" s="47" customFormat="1"/>
    <row r="347" s="47" customFormat="1"/>
    <row r="348" s="47" customFormat="1"/>
    <row r="349" s="47" customFormat="1"/>
    <row r="350" s="47" customFormat="1"/>
    <row r="351" s="47" customFormat="1"/>
    <row r="352" s="47" customFormat="1"/>
    <row r="353" s="47" customFormat="1"/>
    <row r="354" s="47" customFormat="1"/>
  </sheetData>
  <mergeCells count="14">
    <mergeCell ref="N36:S36"/>
    <mergeCell ref="B2:S2"/>
    <mergeCell ref="B3:S3"/>
    <mergeCell ref="B5:S5"/>
    <mergeCell ref="B6:S6"/>
    <mergeCell ref="N25:S34"/>
    <mergeCell ref="N35:S35"/>
    <mergeCell ref="N45:S45"/>
    <mergeCell ref="N44:S44"/>
    <mergeCell ref="N42:S42"/>
    <mergeCell ref="N37:S39"/>
    <mergeCell ref="N43:S43"/>
    <mergeCell ref="N41:S41"/>
    <mergeCell ref="N40:S40"/>
  </mergeCells>
  <pageMargins left="0.7" right="0.7" top="0.75" bottom="0.75" header="0.3" footer="0.3"/>
  <pageSetup orientation="portrait" r:id="rId1"/>
  <headerFooter>
    <oddFooter>&amp;C&amp;1#&amp;"Calibri"&amp;10&amp;K000000Uso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CB0F-D0EC-4385-8240-DAB70F5A62DC}">
  <dimension ref="A1:K55"/>
  <sheetViews>
    <sheetView showGridLines="0" topLeftCell="A11" workbookViewId="0">
      <selection activeCell="I29" sqref="I29"/>
    </sheetView>
  </sheetViews>
  <sheetFormatPr defaultColWidth="9.140625" defaultRowHeight="14.45"/>
  <cols>
    <col min="1" max="1" width="2" customWidth="1"/>
    <col min="2" max="2" width="1.7109375" customWidth="1"/>
    <col min="3" max="11" width="12.28515625" customWidth="1"/>
  </cols>
  <sheetData>
    <row r="1" spans="1:11" ht="84" customHeight="1"/>
    <row r="2" spans="1:11" ht="18.600000000000001">
      <c r="B2" s="72" t="s">
        <v>0</v>
      </c>
      <c r="C2" s="72"/>
      <c r="D2" s="72"/>
      <c r="E2" s="72"/>
      <c r="F2" s="72"/>
      <c r="G2" s="72"/>
      <c r="H2" s="72"/>
      <c r="I2" s="72"/>
      <c r="J2" s="72"/>
      <c r="K2" s="72"/>
    </row>
    <row r="3" spans="1:11" ht="27">
      <c r="B3" s="73" t="s">
        <v>25</v>
      </c>
      <c r="C3" s="73"/>
      <c r="D3" s="73"/>
      <c r="E3" s="73"/>
      <c r="F3" s="73"/>
      <c r="G3" s="73"/>
      <c r="H3" s="73"/>
      <c r="I3" s="73"/>
      <c r="J3" s="73"/>
      <c r="K3" s="73"/>
    </row>
    <row r="4" spans="1:11" ht="54.75" customHeight="1">
      <c r="B4" s="78" t="s">
        <v>26</v>
      </c>
      <c r="C4" s="74"/>
      <c r="D4" s="74"/>
      <c r="E4" s="74"/>
      <c r="F4" s="74"/>
      <c r="G4" s="74"/>
      <c r="H4" s="74"/>
      <c r="I4" s="74"/>
      <c r="J4" s="74"/>
      <c r="K4" s="74"/>
    </row>
    <row r="5" spans="1:11" ht="9.75" customHeight="1">
      <c r="B5" s="56"/>
      <c r="C5" s="57"/>
      <c r="D5" s="57"/>
      <c r="E5" s="57"/>
      <c r="F5" s="57"/>
      <c r="G5" s="57"/>
      <c r="H5" s="57"/>
      <c r="I5" s="57"/>
      <c r="J5" s="57"/>
      <c r="K5" s="57"/>
    </row>
    <row r="6" spans="1:11" ht="15.6">
      <c r="B6" s="1"/>
      <c r="C6" s="1"/>
      <c r="D6" s="1"/>
      <c r="E6" s="24"/>
      <c r="F6" s="79" t="s">
        <v>27</v>
      </c>
      <c r="G6" s="80"/>
      <c r="H6" s="80"/>
      <c r="J6" s="59"/>
      <c r="K6" s="58"/>
    </row>
    <row r="7" spans="1:11" ht="27.6">
      <c r="B7" s="1"/>
      <c r="C7" s="1"/>
      <c r="D7" s="1"/>
      <c r="E7" s="25"/>
      <c r="F7" s="21" t="s">
        <v>28</v>
      </c>
      <c r="G7" s="20" t="s">
        <v>29</v>
      </c>
      <c r="H7" s="20" t="s">
        <v>30</v>
      </c>
      <c r="I7" s="59"/>
      <c r="J7" s="59"/>
      <c r="K7" s="58"/>
    </row>
    <row r="8" spans="1:11" ht="17.25" customHeight="1">
      <c r="B8" s="1"/>
      <c r="C8" s="1"/>
      <c r="D8" s="1"/>
      <c r="E8" s="26"/>
      <c r="F8" s="54">
        <v>42277</v>
      </c>
      <c r="G8" s="34">
        <v>4.8500000000000001E-2</v>
      </c>
      <c r="H8" s="66" t="s">
        <v>31</v>
      </c>
      <c r="I8" s="1"/>
      <c r="J8" s="10"/>
      <c r="K8" s="22"/>
    </row>
    <row r="9" spans="1:11" ht="15.6">
      <c r="A9" s="1"/>
      <c r="B9" s="1"/>
      <c r="C9" s="1"/>
      <c r="D9" s="1"/>
      <c r="E9" s="16"/>
      <c r="F9" s="54">
        <v>42460</v>
      </c>
      <c r="G9" s="34">
        <v>4.1599999999999998E-2</v>
      </c>
      <c r="H9" s="32">
        <f>+Tabla226810121416182022242628303234363840424446485052545658606265618[[#This Row],[Tasa interés promedio 3]]*0.7</f>
        <v>2.9119999999999997E-2</v>
      </c>
      <c r="I9" s="1"/>
      <c r="J9" s="10"/>
      <c r="K9" s="22"/>
    </row>
    <row r="10" spans="1:11" ht="15.6">
      <c r="A10" s="1"/>
      <c r="B10" s="1"/>
      <c r="C10" s="1"/>
      <c r="D10" s="1"/>
      <c r="E10" s="16"/>
      <c r="F10" s="54">
        <v>42643</v>
      </c>
      <c r="G10" s="34">
        <v>3.5799999999999998E-2</v>
      </c>
      <c r="H10" s="32">
        <f>+Tabla226810121416182022242628303234363840424446485052545658606265618[[#This Row],[Tasa interés promedio 3]]*0.7</f>
        <v>2.5059999999999999E-2</v>
      </c>
      <c r="I10" s="1"/>
      <c r="J10" s="10"/>
      <c r="K10" s="22"/>
    </row>
    <row r="11" spans="1:11" ht="15.6">
      <c r="A11" s="1"/>
      <c r="B11" s="1"/>
      <c r="C11" s="1"/>
      <c r="D11" s="1"/>
      <c r="E11" s="16"/>
      <c r="F11" s="54">
        <v>42825</v>
      </c>
      <c r="G11" s="34">
        <v>4.1200000000000001E-2</v>
      </c>
      <c r="H11" s="32">
        <f>+Tabla226810121416182022242628303234363840424446485052545658606265618[[#This Row],[Tasa interés promedio 3]]*0.8</f>
        <v>3.2960000000000003E-2</v>
      </c>
      <c r="I11" s="1"/>
      <c r="J11" s="10"/>
      <c r="K11" s="22"/>
    </row>
    <row r="12" spans="1:11" ht="17.45">
      <c r="A12" s="1"/>
      <c r="B12" s="1"/>
      <c r="C12" s="1"/>
      <c r="D12" s="1"/>
      <c r="E12" s="16"/>
      <c r="F12" s="54">
        <v>42856</v>
      </c>
      <c r="G12" s="34">
        <v>4.1200000000000001E-2</v>
      </c>
      <c r="H12" s="32" t="s">
        <v>32</v>
      </c>
      <c r="I12" s="1"/>
      <c r="J12" s="10"/>
      <c r="K12" s="22"/>
    </row>
    <row r="13" spans="1:11" ht="15.6">
      <c r="A13" s="1"/>
      <c r="B13" s="1"/>
      <c r="C13" s="1"/>
      <c r="D13" s="1"/>
      <c r="E13" s="1"/>
      <c r="F13" s="54">
        <v>43008</v>
      </c>
      <c r="G13" s="34">
        <v>3.73E-2</v>
      </c>
      <c r="H13" s="32">
        <f>+Tabla226810121416182022242628303234363840424446485052545658606265618[[#This Row],[Tasa interés promedio 3]]*0.9</f>
        <v>3.3570000000000003E-2</v>
      </c>
      <c r="I13" s="1"/>
      <c r="J13" s="10"/>
      <c r="K13" s="22"/>
    </row>
    <row r="14" spans="1:11" ht="15.6">
      <c r="A14" s="1"/>
      <c r="B14" s="1"/>
      <c r="C14" s="1"/>
      <c r="D14" s="1"/>
      <c r="E14" s="1"/>
      <c r="F14" s="54">
        <v>43190</v>
      </c>
      <c r="G14" s="34">
        <v>4.2659999999999997E-2</v>
      </c>
      <c r="H14" s="32">
        <v>3.8393999999999998E-2</v>
      </c>
      <c r="I14" s="1"/>
      <c r="J14" s="10"/>
      <c r="K14" s="22"/>
    </row>
    <row r="15" spans="1:11" ht="15.6">
      <c r="A15" s="1"/>
      <c r="B15" s="1"/>
      <c r="C15" s="1"/>
      <c r="D15" s="1"/>
      <c r="E15" s="1"/>
      <c r="F15" s="54">
        <v>43373</v>
      </c>
      <c r="G15" s="34">
        <v>4.2659999999999997E-2</v>
      </c>
      <c r="H15" s="32">
        <v>4.2659999999999997E-2</v>
      </c>
      <c r="I15" s="1"/>
      <c r="J15" s="10"/>
      <c r="K15" s="22"/>
    </row>
    <row r="16" spans="1:11" ht="15.6">
      <c r="A16" s="1"/>
      <c r="B16" s="1"/>
      <c r="C16" s="1"/>
      <c r="D16" s="1"/>
      <c r="E16" s="1"/>
      <c r="F16" s="54">
        <v>43555</v>
      </c>
      <c r="G16" s="34">
        <v>4.2659999999999997E-2</v>
      </c>
      <c r="H16" s="32">
        <v>4.2659999999999997E-2</v>
      </c>
      <c r="I16" s="1"/>
      <c r="J16" s="10"/>
      <c r="K16" s="11"/>
    </row>
    <row r="17" spans="1:11" ht="15.75" customHeight="1">
      <c r="A17" s="1"/>
      <c r="B17" s="1"/>
      <c r="C17" s="1"/>
      <c r="D17" s="1"/>
      <c r="E17" s="1"/>
      <c r="F17" s="54">
        <v>43738</v>
      </c>
      <c r="G17" s="34">
        <v>3.4479999999999997E-2</v>
      </c>
      <c r="H17" s="34">
        <v>3.4479999999999997E-2</v>
      </c>
      <c r="I17" s="1"/>
      <c r="J17" s="10"/>
      <c r="K17" s="22"/>
    </row>
    <row r="18" spans="1:11" ht="15.75" customHeight="1">
      <c r="A18" s="1"/>
      <c r="B18" s="1"/>
      <c r="C18" s="1"/>
      <c r="D18" s="1"/>
      <c r="E18" s="1"/>
      <c r="F18" s="54">
        <v>43920</v>
      </c>
      <c r="G18" s="34">
        <v>4.1390000000000003E-2</v>
      </c>
      <c r="H18" s="34">
        <v>4.1390000000000003E-2</v>
      </c>
      <c r="I18" s="1"/>
      <c r="J18" s="10"/>
      <c r="K18" s="22"/>
    </row>
    <row r="19" spans="1:11" ht="15.6">
      <c r="A19" s="1"/>
      <c r="B19" s="1"/>
      <c r="C19" s="1"/>
      <c r="D19" s="1"/>
      <c r="E19" s="1"/>
      <c r="F19" s="54">
        <v>44104</v>
      </c>
      <c r="G19" s="34">
        <v>3.014E-2</v>
      </c>
      <c r="H19" s="34">
        <v>3.014E-2</v>
      </c>
      <c r="I19" s="1"/>
      <c r="J19" s="10"/>
      <c r="K19" s="22"/>
    </row>
    <row r="20" spans="1:11" ht="15.6">
      <c r="A20" s="1"/>
      <c r="B20" s="1"/>
      <c r="C20" s="1"/>
      <c r="D20" s="1"/>
      <c r="E20" s="1"/>
      <c r="F20" s="54">
        <v>44286</v>
      </c>
      <c r="G20" s="34">
        <v>3.3930000000000002E-2</v>
      </c>
      <c r="H20" s="32">
        <v>3.3930000000000002E-2</v>
      </c>
      <c r="I20" s="1"/>
      <c r="J20" s="10"/>
      <c r="K20" s="22"/>
    </row>
    <row r="21" spans="1:11" ht="15.6">
      <c r="A21" s="1"/>
      <c r="B21" s="1"/>
      <c r="C21" s="1"/>
      <c r="D21" s="1"/>
      <c r="E21" s="1"/>
      <c r="F21" s="54">
        <v>44469</v>
      </c>
      <c r="G21" s="34">
        <v>3.4860000000000002E-2</v>
      </c>
      <c r="H21" s="34">
        <v>3.4860000000000002E-2</v>
      </c>
      <c r="I21" s="1"/>
      <c r="J21" s="10"/>
      <c r="K21" s="22"/>
    </row>
    <row r="22" spans="1:11" ht="15.6">
      <c r="A22" s="1"/>
      <c r="B22" s="1"/>
      <c r="C22" s="1"/>
      <c r="D22" s="1"/>
      <c r="E22" s="1"/>
      <c r="F22" s="54">
        <v>44651</v>
      </c>
      <c r="G22" s="34">
        <v>4.3470000000000002E-2</v>
      </c>
      <c r="H22" s="34">
        <v>4.3470000000000002E-2</v>
      </c>
      <c r="I22" s="1"/>
      <c r="J22" s="62"/>
      <c r="K22" s="22"/>
    </row>
    <row r="23" spans="1:11" ht="15.6">
      <c r="A23" s="1"/>
      <c r="B23" s="1"/>
      <c r="C23" s="1"/>
      <c r="D23" s="1"/>
      <c r="E23" s="1"/>
      <c r="F23" s="54">
        <v>44834</v>
      </c>
      <c r="G23" s="34">
        <v>6.5600000000000006E-2</v>
      </c>
      <c r="H23" s="34">
        <v>6.5600000000000006E-2</v>
      </c>
      <c r="I23" s="1"/>
      <c r="J23" s="62"/>
      <c r="K23" s="22"/>
    </row>
    <row r="24" spans="1:11" ht="15.6">
      <c r="A24" s="1"/>
      <c r="B24" s="1"/>
      <c r="C24" s="1"/>
      <c r="D24" s="1"/>
      <c r="E24" s="1"/>
      <c r="F24" s="54">
        <v>45016</v>
      </c>
      <c r="G24" s="34">
        <v>5.8299999999999998E-2</v>
      </c>
      <c r="H24" s="34">
        <v>5.8299999999999998E-2</v>
      </c>
      <c r="I24" s="1"/>
      <c r="J24" s="62"/>
      <c r="K24" s="22"/>
    </row>
    <row r="25" spans="1:11" ht="15.6">
      <c r="A25" s="1"/>
      <c r="B25" s="1"/>
      <c r="C25" s="1"/>
      <c r="D25" s="1"/>
      <c r="E25" s="1"/>
      <c r="F25" s="54">
        <v>45199</v>
      </c>
      <c r="G25" s="34">
        <v>6.6780000000000006E-2</v>
      </c>
      <c r="H25" s="34">
        <v>6.6780000000000006E-2</v>
      </c>
      <c r="I25" s="1"/>
      <c r="J25" s="62"/>
      <c r="K25" s="22"/>
    </row>
    <row r="26" spans="1:11" ht="15.6">
      <c r="A26" s="1"/>
      <c r="B26" s="1"/>
      <c r="C26" s="1"/>
      <c r="D26" s="1"/>
      <c r="E26" s="1"/>
      <c r="F26" s="54">
        <v>45382</v>
      </c>
      <c r="G26" s="34">
        <v>6.2010000000000003E-2</v>
      </c>
      <c r="H26" s="34">
        <v>6.2010000000000003E-2</v>
      </c>
      <c r="I26" s="1"/>
      <c r="J26" s="62"/>
      <c r="K26" s="22"/>
    </row>
    <row r="27" spans="1:11" ht="15.6">
      <c r="A27" s="1"/>
      <c r="B27" s="1"/>
      <c r="C27" s="1"/>
      <c r="D27" s="1"/>
      <c r="E27" s="1"/>
      <c r="F27" s="54">
        <v>45565</v>
      </c>
      <c r="G27" s="34">
        <v>5.8360000000000002E-2</v>
      </c>
      <c r="H27" s="34">
        <v>5.8360000000000002E-2</v>
      </c>
      <c r="I27" s="1"/>
      <c r="J27" s="62"/>
      <c r="K27" s="22"/>
    </row>
    <row r="28" spans="1:11" ht="15.6">
      <c r="A28" s="1"/>
      <c r="B28" s="1"/>
      <c r="C28" s="1"/>
      <c r="D28" s="1"/>
      <c r="E28" s="1"/>
      <c r="F28" s="54">
        <v>45747</v>
      </c>
      <c r="G28" s="69">
        <v>6.5750000000000003E-2</v>
      </c>
      <c r="H28" s="69">
        <v>6.5750000000000003E-2</v>
      </c>
      <c r="I28" s="1"/>
      <c r="J28" s="62"/>
      <c r="K28" s="22"/>
    </row>
    <row r="29" spans="1:11" ht="15.6">
      <c r="A29" s="1"/>
      <c r="B29" s="1"/>
      <c r="C29" s="1"/>
      <c r="D29" s="1"/>
      <c r="E29" s="1"/>
      <c r="F29" s="54">
        <v>45930</v>
      </c>
      <c r="G29" s="69">
        <v>5.6030000000000003E-2</v>
      </c>
      <c r="H29" s="69">
        <v>5.6030000000000003E-2</v>
      </c>
      <c r="I29" s="1"/>
      <c r="J29" s="62"/>
      <c r="K29" s="22"/>
    </row>
    <row r="30" spans="1:11" ht="15.6">
      <c r="A30" s="1"/>
      <c r="B30" s="1"/>
      <c r="C30" s="1"/>
      <c r="D30" s="1"/>
      <c r="E30" s="1"/>
      <c r="F30" s="1"/>
      <c r="G30" s="1"/>
      <c r="H30" s="1"/>
      <c r="I30" s="1"/>
      <c r="J30" s="10"/>
      <c r="K30" s="22"/>
    </row>
    <row r="31" spans="1:11" ht="39.75" customHeight="1">
      <c r="A31" s="1"/>
      <c r="B31" s="71" t="s">
        <v>33</v>
      </c>
      <c r="C31" s="71"/>
      <c r="D31" s="71"/>
      <c r="E31" s="71"/>
      <c r="F31" s="71"/>
      <c r="G31" s="71"/>
      <c r="H31" s="71"/>
      <c r="I31" s="71"/>
      <c r="J31" s="71"/>
      <c r="K31" s="71"/>
    </row>
    <row r="32" spans="1:11" ht="15.6">
      <c r="A32" s="1"/>
      <c r="B32" s="71"/>
      <c r="C32" s="71"/>
      <c r="D32" s="71"/>
      <c r="E32" s="71"/>
      <c r="F32" s="71"/>
      <c r="G32" s="71"/>
      <c r="H32" s="71"/>
      <c r="I32" s="71"/>
      <c r="J32" s="71"/>
      <c r="K32" s="71"/>
    </row>
    <row r="33" spans="1:11" ht="15.6">
      <c r="A33" s="1"/>
      <c r="B33" s="71"/>
      <c r="C33" s="71"/>
      <c r="D33" s="71"/>
      <c r="E33" s="71"/>
      <c r="F33" s="71"/>
      <c r="G33" s="71"/>
      <c r="H33" s="71"/>
      <c r="I33" s="71"/>
      <c r="J33" s="71"/>
      <c r="K33" s="71"/>
    </row>
    <row r="34" spans="1:11" ht="15.6">
      <c r="A34" s="1"/>
      <c r="B34" s="71"/>
      <c r="C34" s="71"/>
      <c r="D34" s="71"/>
      <c r="E34" s="71"/>
      <c r="F34" s="71"/>
      <c r="G34" s="71"/>
      <c r="H34" s="71"/>
      <c r="I34" s="71"/>
      <c r="J34" s="71"/>
      <c r="K34" s="71"/>
    </row>
    <row r="35" spans="1:11">
      <c r="B35" s="71"/>
      <c r="C35" s="71"/>
      <c r="D35" s="71"/>
      <c r="E35" s="71"/>
      <c r="F35" s="71"/>
      <c r="G35" s="71"/>
      <c r="H35" s="71"/>
      <c r="I35" s="71"/>
      <c r="J35" s="71"/>
      <c r="K35" s="71"/>
    </row>
    <row r="36" spans="1:11">
      <c r="B36" s="71"/>
      <c r="C36" s="71"/>
      <c r="D36" s="71"/>
      <c r="E36" s="71"/>
      <c r="F36" s="71"/>
      <c r="G36" s="71"/>
      <c r="H36" s="71"/>
      <c r="I36" s="71"/>
      <c r="J36" s="71"/>
      <c r="K36" s="71"/>
    </row>
    <row r="37" spans="1:11">
      <c r="B37" s="71"/>
      <c r="C37" s="71"/>
      <c r="D37" s="71"/>
      <c r="E37" s="71"/>
      <c r="F37" s="71"/>
      <c r="G37" s="71"/>
      <c r="H37" s="71"/>
      <c r="I37" s="71"/>
      <c r="J37" s="71"/>
      <c r="K37" s="71"/>
    </row>
    <row r="38" spans="1:11">
      <c r="B38" s="71"/>
      <c r="C38" s="71"/>
      <c r="D38" s="71"/>
      <c r="E38" s="71"/>
      <c r="F38" s="71"/>
      <c r="G38" s="71"/>
      <c r="H38" s="71"/>
      <c r="I38" s="71"/>
      <c r="J38" s="71"/>
      <c r="K38" s="71"/>
    </row>
    <row r="39" spans="1:11">
      <c r="B39" s="71"/>
      <c r="C39" s="71"/>
      <c r="D39" s="71"/>
      <c r="E39" s="71"/>
      <c r="F39" s="71"/>
      <c r="G39" s="71"/>
      <c r="H39" s="71"/>
      <c r="I39" s="71"/>
      <c r="J39" s="71"/>
      <c r="K39" s="71"/>
    </row>
    <row r="40" spans="1:11">
      <c r="B40" s="71"/>
      <c r="C40" s="71"/>
      <c r="D40" s="71"/>
      <c r="E40" s="71"/>
      <c r="F40" s="71"/>
      <c r="G40" s="71"/>
      <c r="H40" s="71"/>
      <c r="I40" s="71"/>
      <c r="J40" s="71"/>
      <c r="K40" s="71"/>
    </row>
    <row r="41" spans="1:11">
      <c r="B41" s="71"/>
      <c r="C41" s="71"/>
      <c r="D41" s="71"/>
      <c r="E41" s="71"/>
      <c r="F41" s="71"/>
      <c r="G41" s="71"/>
      <c r="H41" s="71"/>
      <c r="I41" s="71"/>
      <c r="J41" s="71"/>
      <c r="K41" s="71"/>
    </row>
    <row r="42" spans="1:11">
      <c r="B42" s="71"/>
      <c r="C42" s="71"/>
      <c r="D42" s="71"/>
      <c r="E42" s="71"/>
      <c r="F42" s="71"/>
      <c r="G42" s="71"/>
      <c r="H42" s="71"/>
      <c r="I42" s="71"/>
      <c r="J42" s="71"/>
      <c r="K42" s="71"/>
    </row>
    <row r="43" spans="1:11">
      <c r="B43" s="48"/>
      <c r="C43" s="48"/>
      <c r="D43" s="48"/>
      <c r="E43" s="48"/>
      <c r="F43" s="48"/>
      <c r="G43" s="48"/>
      <c r="H43" s="48"/>
      <c r="I43" s="48"/>
      <c r="J43" s="48"/>
      <c r="K43" s="48"/>
    </row>
    <row r="44" spans="1:11">
      <c r="B44" s="48"/>
      <c r="C44" s="48"/>
      <c r="D44" s="48"/>
      <c r="E44" s="48"/>
      <c r="F44" s="48"/>
      <c r="G44" s="48"/>
      <c r="H44" s="48"/>
      <c r="I44" s="48"/>
      <c r="J44" s="48"/>
      <c r="K44" s="48"/>
    </row>
    <row r="45" spans="1:11">
      <c r="B45" s="48"/>
      <c r="C45" s="48"/>
      <c r="D45" s="48"/>
      <c r="E45" s="48"/>
      <c r="F45" s="48"/>
      <c r="G45" s="48"/>
      <c r="H45" s="48"/>
      <c r="I45" s="48"/>
      <c r="J45" s="48"/>
      <c r="K45" s="48"/>
    </row>
    <row r="46" spans="1:11">
      <c r="B46" s="48"/>
      <c r="C46" s="48"/>
      <c r="D46" s="48"/>
      <c r="E46" s="48"/>
      <c r="F46" s="48"/>
      <c r="G46" s="48"/>
      <c r="H46" s="48"/>
      <c r="I46" s="48"/>
      <c r="J46" s="48"/>
      <c r="K46" s="48"/>
    </row>
    <row r="47" spans="1:11">
      <c r="B47" s="48"/>
      <c r="C47" s="48"/>
      <c r="D47" s="48"/>
      <c r="E47" s="48"/>
      <c r="F47" s="48"/>
      <c r="G47" s="48"/>
      <c r="H47" s="48"/>
      <c r="I47" s="48"/>
      <c r="J47" s="48"/>
      <c r="K47" s="48"/>
    </row>
    <row r="48" spans="1:11">
      <c r="B48" s="48"/>
      <c r="C48" s="48"/>
      <c r="D48" s="48"/>
      <c r="E48" s="48"/>
      <c r="F48" s="48"/>
      <c r="G48" s="48"/>
      <c r="H48" s="48"/>
      <c r="I48" s="48"/>
      <c r="J48" s="48"/>
      <c r="K48" s="48"/>
    </row>
    <row r="49" spans="2:11">
      <c r="B49" s="48"/>
      <c r="C49" s="48"/>
      <c r="D49" s="48"/>
      <c r="E49" s="48"/>
      <c r="F49" s="48"/>
      <c r="G49" s="48"/>
      <c r="H49" s="48"/>
      <c r="I49" s="48"/>
      <c r="J49" s="48"/>
      <c r="K49" s="48"/>
    </row>
    <row r="50" spans="2:11">
      <c r="B50" s="48"/>
      <c r="C50" s="48"/>
      <c r="D50" s="48"/>
      <c r="E50" s="48"/>
      <c r="F50" s="48"/>
      <c r="G50" s="48"/>
      <c r="H50" s="48"/>
      <c r="I50" s="48"/>
      <c r="J50" s="48"/>
      <c r="K50" s="48"/>
    </row>
    <row r="51" spans="2:11">
      <c r="B51" s="48"/>
      <c r="C51" s="48"/>
      <c r="D51" s="48"/>
      <c r="E51" s="48"/>
      <c r="F51" s="48"/>
      <c r="G51" s="48"/>
      <c r="H51" s="48"/>
      <c r="I51" s="48"/>
      <c r="J51" s="48"/>
      <c r="K51" s="48"/>
    </row>
    <row r="52" spans="2:11">
      <c r="B52" s="48"/>
      <c r="C52" s="48"/>
      <c r="D52" s="48"/>
      <c r="E52" s="48"/>
      <c r="F52" s="48"/>
      <c r="G52" s="48"/>
      <c r="H52" s="48"/>
      <c r="I52" s="48"/>
      <c r="J52" s="48"/>
      <c r="K52" s="48"/>
    </row>
    <row r="53" spans="2:11">
      <c r="B53" s="48"/>
      <c r="C53" s="48"/>
      <c r="D53" s="48"/>
      <c r="E53" s="48"/>
      <c r="F53" s="48"/>
      <c r="G53" s="48"/>
      <c r="H53" s="48"/>
      <c r="I53" s="48"/>
      <c r="J53" s="48"/>
      <c r="K53" s="48"/>
    </row>
    <row r="54" spans="2:11">
      <c r="B54" s="77" t="s">
        <v>34</v>
      </c>
      <c r="C54" s="77"/>
      <c r="D54" s="77"/>
      <c r="E54" s="77"/>
      <c r="F54" s="77"/>
      <c r="G54" s="77"/>
      <c r="H54" s="77"/>
      <c r="I54" s="77"/>
      <c r="J54" s="77"/>
      <c r="K54" s="77"/>
    </row>
    <row r="55" spans="2:11">
      <c r="B55" s="77"/>
      <c r="C55" s="77"/>
      <c r="D55" s="77"/>
      <c r="E55" s="77"/>
      <c r="F55" s="77"/>
      <c r="G55" s="77"/>
      <c r="H55" s="77"/>
      <c r="I55" s="77"/>
      <c r="J55" s="77"/>
      <c r="K55" s="77"/>
    </row>
  </sheetData>
  <mergeCells count="6">
    <mergeCell ref="B54:K55"/>
    <mergeCell ref="B2:K2"/>
    <mergeCell ref="B3:K3"/>
    <mergeCell ref="B4:K4"/>
    <mergeCell ref="F6:H6"/>
    <mergeCell ref="B31:K42"/>
  </mergeCells>
  <pageMargins left="0.7" right="0.7" top="0.75" bottom="0.75" header="0.3" footer="0.3"/>
  <pageSetup orientation="portrait" r:id="rId1"/>
  <headerFooter>
    <oddFooter>&amp;C&amp;1#&amp;"Calibri"&amp;10&amp;K000000Uso Interno</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8AF1-7BE1-42DE-9929-D52322A897E6}">
  <dimension ref="A1:L77"/>
  <sheetViews>
    <sheetView showGridLines="0" topLeftCell="A14" workbookViewId="0">
      <selection activeCell="H33" sqref="H33"/>
    </sheetView>
  </sheetViews>
  <sheetFormatPr defaultColWidth="9.140625" defaultRowHeight="14.45"/>
  <cols>
    <col min="1" max="1" width="2.140625" customWidth="1"/>
    <col min="2" max="2" width="12" customWidth="1"/>
    <col min="3" max="3" width="10.85546875" customWidth="1"/>
    <col min="4" max="4" width="10.140625" customWidth="1"/>
    <col min="5" max="5" width="26.7109375" customWidth="1"/>
    <col min="6" max="6" width="13" customWidth="1"/>
    <col min="7" max="8" width="4.5703125" customWidth="1"/>
    <col min="9" max="9" width="24.28515625" customWidth="1"/>
    <col min="10" max="11" width="4.5703125" customWidth="1"/>
  </cols>
  <sheetData>
    <row r="1" spans="1:12" ht="84" customHeight="1"/>
    <row r="2" spans="1:12" ht="18.600000000000001">
      <c r="B2" s="72" t="s">
        <v>0</v>
      </c>
      <c r="C2" s="72"/>
      <c r="D2" s="72"/>
      <c r="E2" s="72"/>
      <c r="F2" s="72"/>
      <c r="G2" s="72"/>
      <c r="H2" s="72"/>
      <c r="I2" s="72"/>
      <c r="J2" s="72"/>
      <c r="K2" s="72"/>
      <c r="L2" s="72"/>
    </row>
    <row r="3" spans="1:12" ht="23.45">
      <c r="B3" s="73" t="s">
        <v>35</v>
      </c>
      <c r="C3" s="73"/>
      <c r="D3" s="73"/>
      <c r="E3" s="73"/>
      <c r="F3" s="73"/>
      <c r="G3" s="73"/>
      <c r="H3" s="73"/>
      <c r="I3" s="73"/>
      <c r="J3" s="73"/>
      <c r="K3" s="73"/>
      <c r="L3" s="73"/>
    </row>
    <row r="4" spans="1:12" ht="12" customHeight="1">
      <c r="B4" s="60"/>
      <c r="C4" s="60"/>
      <c r="D4" s="60"/>
      <c r="E4" s="60"/>
      <c r="F4" s="60"/>
      <c r="G4" s="60"/>
      <c r="H4" s="60"/>
      <c r="I4" s="60"/>
      <c r="J4" s="60"/>
      <c r="K4" s="60"/>
    </row>
    <row r="5" spans="1:12" ht="18.75" customHeight="1">
      <c r="B5" s="74" t="s">
        <v>36</v>
      </c>
      <c r="C5" s="74"/>
      <c r="D5" s="74"/>
      <c r="E5" s="74"/>
      <c r="F5" s="74"/>
      <c r="G5" s="74"/>
      <c r="H5" s="74"/>
      <c r="I5" s="74"/>
      <c r="J5" s="74"/>
      <c r="K5" s="74"/>
      <c r="L5" s="74"/>
    </row>
    <row r="6" spans="1:12" ht="15.75" customHeight="1">
      <c r="B6" s="1" t="s">
        <v>3</v>
      </c>
      <c r="C6" s="1"/>
      <c r="D6" s="1"/>
      <c r="E6" s="1"/>
      <c r="F6" s="1"/>
      <c r="G6" s="1"/>
      <c r="H6" s="1"/>
      <c r="I6" s="1"/>
      <c r="J6" s="1"/>
      <c r="K6" s="1"/>
      <c r="L6" s="1"/>
    </row>
    <row r="7" spans="1:12" ht="15.75" customHeight="1">
      <c r="B7" s="1"/>
      <c r="C7" s="31"/>
      <c r="D7" s="31"/>
      <c r="E7" s="31"/>
      <c r="F7" s="31"/>
      <c r="G7" s="31"/>
      <c r="H7" s="31"/>
      <c r="I7" s="57"/>
      <c r="J7" s="57"/>
      <c r="K7" s="57"/>
    </row>
    <row r="8" spans="1:12" ht="17.45">
      <c r="B8" s="1"/>
      <c r="C8" s="1"/>
      <c r="E8" s="81" t="s">
        <v>37</v>
      </c>
      <c r="F8" s="82"/>
      <c r="G8" s="1"/>
    </row>
    <row r="9" spans="1:12" ht="15.6">
      <c r="B9" s="1"/>
      <c r="C9" s="1"/>
      <c r="E9" s="59" t="s">
        <v>38</v>
      </c>
      <c r="F9" s="58" t="s">
        <v>39</v>
      </c>
      <c r="I9" s="59"/>
    </row>
    <row r="10" spans="1:12" ht="15.6">
      <c r="B10" s="1"/>
      <c r="C10" s="1"/>
      <c r="E10" s="10" t="s">
        <v>40</v>
      </c>
      <c r="F10" s="22">
        <v>3.5278374129769599E-2</v>
      </c>
      <c r="I10" s="1"/>
    </row>
    <row r="11" spans="1:12" ht="15.6">
      <c r="A11" s="1"/>
      <c r="B11" s="1"/>
      <c r="C11" s="1"/>
      <c r="E11" s="10" t="s">
        <v>41</v>
      </c>
      <c r="F11" s="22">
        <v>3.5278374129769599E-2</v>
      </c>
      <c r="I11" s="1"/>
    </row>
    <row r="12" spans="1:12" ht="15.6">
      <c r="A12" s="1"/>
      <c r="B12" s="1"/>
      <c r="C12" s="1"/>
      <c r="E12" s="10" t="s">
        <v>42</v>
      </c>
      <c r="F12" s="22">
        <v>3.5445780575534602E-2</v>
      </c>
      <c r="I12" s="1"/>
    </row>
    <row r="13" spans="1:12" ht="15.6">
      <c r="A13" s="1"/>
      <c r="B13" s="1"/>
      <c r="C13" s="1"/>
      <c r="E13" s="10" t="s">
        <v>43</v>
      </c>
      <c r="F13" s="22">
        <v>3.5445780575534602E-2</v>
      </c>
      <c r="I13" s="1"/>
    </row>
    <row r="14" spans="1:12" ht="15.6">
      <c r="A14" s="1"/>
      <c r="B14" s="1"/>
      <c r="C14" s="1"/>
      <c r="E14" s="10" t="s">
        <v>44</v>
      </c>
      <c r="F14" s="22">
        <v>3.5445780575534602E-2</v>
      </c>
      <c r="I14" s="1"/>
    </row>
    <row r="15" spans="1:12" ht="15.6">
      <c r="A15" s="1"/>
      <c r="B15" s="1"/>
      <c r="C15" s="1"/>
      <c r="E15" s="10" t="s">
        <v>45</v>
      </c>
      <c r="F15" s="22">
        <v>1.8077974286687799E-2</v>
      </c>
      <c r="I15" s="1"/>
    </row>
    <row r="16" spans="1:12" ht="15.6">
      <c r="A16" s="1"/>
      <c r="B16" s="1"/>
      <c r="C16" s="1"/>
      <c r="E16" s="10" t="s">
        <v>46</v>
      </c>
      <c r="F16" s="22">
        <v>1.8077974286687799E-2</v>
      </c>
      <c r="I16" s="1"/>
    </row>
    <row r="17" spans="1:9" ht="15.6">
      <c r="A17" s="1"/>
      <c r="B17" s="1"/>
      <c r="C17" s="1"/>
      <c r="E17" s="10" t="s">
        <v>47</v>
      </c>
      <c r="F17" s="22">
        <v>1.7730144397896001E-2</v>
      </c>
      <c r="I17" s="61"/>
    </row>
    <row r="18" spans="1:9" ht="15.6">
      <c r="A18" s="1"/>
      <c r="B18" s="1"/>
      <c r="C18" s="1"/>
      <c r="E18" s="10" t="s">
        <v>48</v>
      </c>
      <c r="F18" s="22">
        <v>1.77317671494591E-2</v>
      </c>
      <c r="I18" s="61"/>
    </row>
    <row r="19" spans="1:9" ht="15.6">
      <c r="A19" s="1"/>
      <c r="B19" s="1"/>
      <c r="C19" s="1"/>
      <c r="E19" s="10" t="s">
        <v>49</v>
      </c>
      <c r="F19" s="22">
        <v>1.77317671494591E-2</v>
      </c>
      <c r="I19" s="61"/>
    </row>
    <row r="20" spans="1:9" ht="15.6">
      <c r="A20" s="1"/>
      <c r="B20" s="1"/>
      <c r="C20" s="1"/>
      <c r="E20" s="10" t="s">
        <v>50</v>
      </c>
      <c r="F20" s="22">
        <v>1.77317671494591E-2</v>
      </c>
      <c r="I20" s="61"/>
    </row>
    <row r="21" spans="1:9" ht="15.6">
      <c r="A21" s="1"/>
      <c r="B21" s="1"/>
      <c r="C21" s="1"/>
      <c r="E21" s="10" t="s">
        <v>51</v>
      </c>
      <c r="F21" s="22">
        <v>4.7005725331243503E-2</v>
      </c>
      <c r="I21" s="61"/>
    </row>
    <row r="22" spans="1:9" ht="15.6">
      <c r="A22" s="1"/>
      <c r="B22" s="1"/>
      <c r="C22" s="1"/>
      <c r="E22" s="10" t="s">
        <v>52</v>
      </c>
      <c r="F22" s="22">
        <v>4.7005725331243503E-2</v>
      </c>
      <c r="I22" s="61"/>
    </row>
    <row r="23" spans="1:9" ht="15.6">
      <c r="A23" s="1"/>
      <c r="B23" s="1"/>
      <c r="C23" s="1"/>
      <c r="E23" s="10" t="s">
        <v>53</v>
      </c>
      <c r="F23" s="22">
        <v>6.15678221483126E-2</v>
      </c>
      <c r="I23" s="61"/>
    </row>
    <row r="24" spans="1:9" ht="15.6">
      <c r="A24" s="1"/>
      <c r="B24" s="1"/>
      <c r="C24" s="1"/>
      <c r="E24" s="10" t="s">
        <v>54</v>
      </c>
      <c r="F24" s="22">
        <v>6.1557089695927998E-2</v>
      </c>
      <c r="I24" s="61"/>
    </row>
    <row r="25" spans="1:9" ht="15.6">
      <c r="A25" s="1"/>
      <c r="B25" s="1"/>
      <c r="C25" s="1"/>
      <c r="E25" s="10" t="s">
        <v>55</v>
      </c>
      <c r="F25" s="22">
        <v>6.2630334934386897E-2</v>
      </c>
      <c r="I25" s="61"/>
    </row>
    <row r="26" spans="1:9" ht="15.6">
      <c r="A26" s="1"/>
      <c r="B26" s="1"/>
      <c r="C26" s="1"/>
      <c r="E26" s="10" t="s">
        <v>56</v>
      </c>
      <c r="F26" s="22">
        <v>3.2391000000000003E-2</v>
      </c>
      <c r="I26" s="61"/>
    </row>
    <row r="27" spans="1:9" ht="15.6">
      <c r="A27" s="1"/>
      <c r="B27" s="1"/>
      <c r="C27" s="1"/>
      <c r="E27" s="10" t="s">
        <v>57</v>
      </c>
      <c r="F27" s="22">
        <v>2.3787396637945001E-2</v>
      </c>
      <c r="I27" s="61"/>
    </row>
    <row r="28" spans="1:9" ht="15.6">
      <c r="A28" s="1"/>
      <c r="B28" s="1"/>
      <c r="C28" s="1"/>
      <c r="E28" s="10" t="s">
        <v>58</v>
      </c>
      <c r="F28" s="22">
        <v>2.3787396637945001E-2</v>
      </c>
      <c r="I28" s="61"/>
    </row>
    <row r="29" spans="1:9" ht="15.6">
      <c r="A29" s="1"/>
      <c r="B29" s="1"/>
      <c r="C29" s="1"/>
      <c r="E29" s="10" t="s">
        <v>59</v>
      </c>
      <c r="F29" s="67">
        <v>2.3787396637945001E-2</v>
      </c>
      <c r="I29" s="61"/>
    </row>
    <row r="30" spans="1:9" ht="15.6">
      <c r="A30" s="1"/>
      <c r="B30" s="1"/>
      <c r="C30" s="1"/>
      <c r="E30" s="10" t="s">
        <v>60</v>
      </c>
      <c r="F30" s="67">
        <v>2.3787396637945001E-2</v>
      </c>
      <c r="I30" s="61"/>
    </row>
    <row r="31" spans="1:9" ht="15.6">
      <c r="A31" s="1"/>
      <c r="B31" s="1"/>
      <c r="C31" s="1"/>
      <c r="E31" s="10" t="s">
        <v>61</v>
      </c>
      <c r="F31" s="67">
        <v>1.9514666354625398E-2</v>
      </c>
      <c r="I31" s="61"/>
    </row>
    <row r="32" spans="1:9" ht="15.6">
      <c r="A32" s="1"/>
      <c r="B32" s="1"/>
      <c r="C32" s="1"/>
      <c r="E32" s="10" t="s">
        <v>62</v>
      </c>
      <c r="F32" s="22">
        <v>1.45990886110465E-2</v>
      </c>
      <c r="I32" s="61"/>
    </row>
    <row r="33" spans="1:12" ht="15.6">
      <c r="A33" s="1"/>
      <c r="B33" s="1"/>
      <c r="C33" s="1"/>
      <c r="E33" s="10" t="s">
        <v>63</v>
      </c>
      <c r="F33" s="67">
        <v>1.45990886110465E-2</v>
      </c>
      <c r="I33" s="61"/>
    </row>
    <row r="34" spans="1:12" ht="15.6">
      <c r="A34" s="1"/>
      <c r="B34" s="1"/>
      <c r="C34" s="1"/>
      <c r="E34" s="70"/>
      <c r="F34" s="67"/>
      <c r="I34" s="61"/>
    </row>
    <row r="35" spans="1:12" ht="15.6">
      <c r="A35" s="1"/>
      <c r="B35" s="1"/>
      <c r="C35" s="1"/>
      <c r="E35" s="10"/>
      <c r="F35" s="22"/>
      <c r="I35" s="1"/>
    </row>
    <row r="36" spans="1:12" ht="63.95" customHeight="1">
      <c r="A36" s="1"/>
      <c r="B36" s="71" t="s">
        <v>64</v>
      </c>
      <c r="C36" s="71"/>
      <c r="D36" s="71"/>
      <c r="E36" s="71"/>
      <c r="F36" s="71"/>
      <c r="G36" s="71"/>
      <c r="H36" s="71"/>
      <c r="I36" s="71"/>
      <c r="J36" s="71"/>
      <c r="K36" s="71"/>
      <c r="L36" s="71"/>
    </row>
    <row r="37" spans="1:12" ht="15.6">
      <c r="A37" s="1"/>
      <c r="B37" s="48"/>
      <c r="C37" s="48"/>
      <c r="D37" s="48"/>
      <c r="E37" s="63"/>
      <c r="F37" s="63"/>
      <c r="G37" s="48"/>
      <c r="H37" s="48"/>
      <c r="I37" s="48"/>
      <c r="J37" s="48"/>
      <c r="K37" s="48"/>
    </row>
    <row r="38" spans="1:12" ht="15.6">
      <c r="A38" s="1"/>
      <c r="B38" s="48"/>
      <c r="C38" s="48"/>
      <c r="D38" s="48"/>
      <c r="E38" s="48"/>
      <c r="F38" s="48"/>
      <c r="G38" s="48"/>
      <c r="H38" s="48"/>
      <c r="I38" s="48"/>
      <c r="J38" s="48"/>
      <c r="K38" s="48"/>
    </row>
    <row r="39" spans="1:12" ht="15.6">
      <c r="A39" s="1"/>
      <c r="B39" s="48"/>
      <c r="C39" s="48"/>
      <c r="D39" s="48"/>
      <c r="E39" s="48"/>
      <c r="F39" s="48"/>
      <c r="G39" s="48"/>
      <c r="H39" s="48"/>
      <c r="I39" s="48"/>
      <c r="J39" s="48"/>
      <c r="K39" s="48"/>
    </row>
    <row r="40" spans="1:12" ht="15.6">
      <c r="A40" s="1"/>
      <c r="B40" s="48"/>
      <c r="C40" s="48"/>
      <c r="D40" s="48"/>
      <c r="E40" s="48"/>
      <c r="F40" s="48"/>
      <c r="G40" s="48"/>
      <c r="H40" s="48"/>
      <c r="I40" s="48"/>
      <c r="J40" s="48"/>
      <c r="K40" s="48"/>
    </row>
    <row r="41" spans="1:12" ht="15.6">
      <c r="A41" s="1"/>
      <c r="B41" s="48"/>
      <c r="C41" s="48"/>
      <c r="D41" s="48"/>
      <c r="E41" s="48"/>
      <c r="F41" s="48"/>
      <c r="G41" s="48"/>
      <c r="H41" s="48"/>
      <c r="I41" s="48"/>
      <c r="J41" s="48"/>
      <c r="K41" s="48"/>
    </row>
    <row r="42" spans="1:12" ht="15.6">
      <c r="A42" s="1"/>
      <c r="B42" s="48"/>
      <c r="C42" s="48"/>
      <c r="D42" s="48"/>
      <c r="E42" s="48"/>
      <c r="F42" s="48"/>
      <c r="G42" s="48"/>
      <c r="H42" s="48"/>
      <c r="I42" s="48"/>
      <c r="J42" s="48"/>
      <c r="K42" s="48"/>
    </row>
    <row r="43" spans="1:12" ht="15.6">
      <c r="A43" s="1"/>
      <c r="B43" s="48"/>
      <c r="C43" s="48"/>
      <c r="D43" s="48"/>
      <c r="E43" s="48"/>
      <c r="F43" s="48"/>
      <c r="G43" s="48"/>
      <c r="H43" s="48"/>
      <c r="I43" s="48"/>
      <c r="J43" s="48"/>
      <c r="K43" s="48"/>
    </row>
    <row r="44" spans="1:12" ht="15.6">
      <c r="A44" s="1"/>
      <c r="B44" s="48"/>
      <c r="C44" s="48"/>
      <c r="D44" s="48"/>
      <c r="E44" s="48"/>
      <c r="F44" s="48"/>
      <c r="G44" s="48"/>
      <c r="H44" s="48"/>
      <c r="I44" s="48"/>
      <c r="J44" s="48"/>
      <c r="K44" s="48"/>
    </row>
    <row r="45" spans="1:12" ht="15.6">
      <c r="A45" s="1"/>
      <c r="B45" s="48"/>
      <c r="C45" s="48"/>
      <c r="D45" s="48"/>
      <c r="E45" s="48"/>
      <c r="F45" s="48"/>
      <c r="G45" s="48"/>
      <c r="H45" s="48"/>
      <c r="I45" s="48"/>
      <c r="J45" s="48"/>
      <c r="K45" s="48"/>
    </row>
    <row r="46" spans="1:12" ht="15.6">
      <c r="A46" s="1"/>
      <c r="B46" s="48"/>
      <c r="C46" s="48"/>
      <c r="D46" s="48"/>
      <c r="E46" s="48"/>
      <c r="F46" s="48"/>
      <c r="G46" s="48"/>
      <c r="H46" s="48"/>
      <c r="I46" s="48"/>
      <c r="J46" s="48"/>
      <c r="K46" s="48"/>
    </row>
    <row r="47" spans="1:12" ht="15.6">
      <c r="A47" s="1"/>
      <c r="B47" s="48"/>
      <c r="C47" s="48"/>
      <c r="D47" s="48"/>
      <c r="E47" s="48"/>
      <c r="F47" s="48"/>
      <c r="G47" s="48"/>
      <c r="H47" s="48"/>
      <c r="I47" s="48"/>
      <c r="J47" s="48"/>
      <c r="K47" s="48"/>
    </row>
    <row r="48" spans="1:12" ht="15.6">
      <c r="A48" s="1"/>
      <c r="B48" s="48"/>
      <c r="C48" s="48"/>
      <c r="D48" s="48"/>
      <c r="E48" s="48"/>
      <c r="F48" s="48"/>
      <c r="G48" s="48"/>
      <c r="H48" s="48"/>
      <c r="I48" s="48"/>
      <c r="J48" s="48"/>
      <c r="K48" s="48"/>
    </row>
    <row r="49" spans="1:11" ht="15.6">
      <c r="A49" s="1"/>
      <c r="B49" s="48"/>
      <c r="C49" s="48"/>
      <c r="D49" s="48"/>
      <c r="E49" s="48"/>
      <c r="F49" s="48"/>
      <c r="G49" s="48"/>
      <c r="H49" s="48"/>
      <c r="I49" s="48"/>
      <c r="J49" s="48"/>
      <c r="K49" s="48"/>
    </row>
    <row r="50" spans="1:11" ht="15.6">
      <c r="A50" s="1"/>
      <c r="B50" s="48"/>
      <c r="C50" s="48"/>
      <c r="D50" s="48"/>
      <c r="E50" s="48"/>
      <c r="F50" s="48"/>
      <c r="G50" s="48"/>
      <c r="H50" s="48"/>
      <c r="I50" s="48"/>
      <c r="J50" s="48"/>
      <c r="K50" s="48"/>
    </row>
    <row r="51" spans="1:11" ht="15.6">
      <c r="A51" s="1"/>
      <c r="B51" s="48"/>
      <c r="C51" s="48"/>
      <c r="D51" s="48"/>
      <c r="E51" s="48"/>
      <c r="F51" s="48"/>
      <c r="G51" s="48"/>
      <c r="H51" s="48"/>
      <c r="I51" s="48"/>
      <c r="J51" s="48"/>
      <c r="K51" s="48"/>
    </row>
    <row r="52" spans="1:11" ht="15.75" customHeight="1">
      <c r="A52" s="1"/>
      <c r="B52" s="48"/>
      <c r="C52" s="48"/>
      <c r="D52" s="48"/>
      <c r="E52" s="48"/>
      <c r="F52" s="48"/>
      <c r="G52" s="48"/>
      <c r="H52" s="48"/>
      <c r="I52" s="48"/>
      <c r="J52" s="48"/>
      <c r="K52" s="48"/>
    </row>
    <row r="53" spans="1:11" ht="15.6">
      <c r="A53" s="1"/>
      <c r="B53" s="48"/>
      <c r="C53" s="48"/>
      <c r="D53" s="48"/>
      <c r="E53" s="48"/>
      <c r="F53" s="48"/>
      <c r="G53" s="48"/>
      <c r="H53" s="48"/>
      <c r="I53" s="48"/>
      <c r="J53" s="48"/>
      <c r="K53" s="48"/>
    </row>
    <row r="54" spans="1:11" ht="15.6">
      <c r="A54" s="1"/>
      <c r="B54" s="48"/>
      <c r="C54" s="48"/>
      <c r="D54" s="48"/>
      <c r="E54" s="48"/>
      <c r="F54" s="48"/>
      <c r="G54" s="48"/>
      <c r="H54" s="48"/>
      <c r="I54" s="48"/>
      <c r="J54" s="48"/>
      <c r="K54" s="48"/>
    </row>
    <row r="55" spans="1:11" ht="15.6">
      <c r="A55" s="1"/>
      <c r="B55" s="48"/>
      <c r="C55" s="48"/>
      <c r="D55" s="48"/>
      <c r="E55" s="48"/>
      <c r="F55" s="48"/>
      <c r="G55" s="48"/>
      <c r="H55" s="48"/>
      <c r="I55" s="48"/>
      <c r="J55" s="48"/>
      <c r="K55" s="48"/>
    </row>
    <row r="56" spans="1:11">
      <c r="B56" s="48"/>
      <c r="C56" s="48"/>
      <c r="D56" s="48"/>
      <c r="E56" s="48"/>
      <c r="F56" s="48"/>
      <c r="G56" s="48"/>
      <c r="H56" s="48"/>
      <c r="I56" s="48"/>
      <c r="J56" s="48"/>
      <c r="K56" s="48"/>
    </row>
    <row r="57" spans="1:11">
      <c r="B57" s="48"/>
      <c r="C57" s="48"/>
      <c r="D57" s="48"/>
      <c r="E57" s="48"/>
      <c r="F57" s="48"/>
      <c r="G57" s="48"/>
      <c r="H57" s="48"/>
      <c r="I57" s="48"/>
      <c r="J57" s="48"/>
      <c r="K57" s="48"/>
    </row>
    <row r="58" spans="1:11">
      <c r="B58" s="48"/>
      <c r="C58" s="48"/>
      <c r="D58" s="48"/>
      <c r="E58" s="48"/>
      <c r="F58" s="48"/>
      <c r="G58" s="48"/>
      <c r="H58" s="48"/>
      <c r="I58" s="48"/>
      <c r="J58" s="48"/>
      <c r="K58" s="48"/>
    </row>
    <row r="59" spans="1:11">
      <c r="E59" s="48"/>
      <c r="F59" s="48"/>
    </row>
    <row r="75" spans="2:11" ht="15" customHeight="1">
      <c r="B75" s="55" t="s">
        <v>34</v>
      </c>
      <c r="C75" s="55"/>
      <c r="D75" s="55"/>
      <c r="G75" s="55"/>
      <c r="H75" s="55"/>
      <c r="I75" s="55"/>
      <c r="J75" s="55"/>
      <c r="K75" s="55"/>
    </row>
    <row r="76" spans="2:11">
      <c r="B76" s="55"/>
      <c r="C76" s="55"/>
      <c r="D76" s="55"/>
      <c r="E76" s="55"/>
      <c r="F76" s="55"/>
      <c r="G76" s="55"/>
      <c r="H76" s="55"/>
      <c r="I76" s="55"/>
      <c r="J76" s="55"/>
      <c r="K76" s="55"/>
    </row>
    <row r="77" spans="2:11">
      <c r="E77" s="55"/>
      <c r="F77" s="55"/>
    </row>
  </sheetData>
  <mergeCells count="5">
    <mergeCell ref="B2:L2"/>
    <mergeCell ref="B3:L3"/>
    <mergeCell ref="B5:L5"/>
    <mergeCell ref="E8:F8"/>
    <mergeCell ref="B36:L36"/>
  </mergeCells>
  <phoneticPr fontId="33" type="noConversion"/>
  <pageMargins left="0.7" right="0.7" top="0.75" bottom="0.75" header="0.3" footer="0.3"/>
  <pageSetup orientation="portrait" r:id="rId1"/>
  <headerFooter>
    <oddFooter>&amp;C&amp;1#&amp;"Calibri"&amp;10&amp;K000000Uso Interno</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ED80E-1089-4A64-9C2F-83D3782618A5}">
  <dimension ref="B1:AF58"/>
  <sheetViews>
    <sheetView showGridLines="0" workbookViewId="0">
      <selection activeCell="B26" sqref="B26:K48"/>
    </sheetView>
  </sheetViews>
  <sheetFormatPr defaultColWidth="11.42578125" defaultRowHeight="14.45"/>
  <cols>
    <col min="1" max="1" width="2.140625" customWidth="1"/>
    <col min="2" max="2" width="11.85546875" bestFit="1" customWidth="1"/>
    <col min="3" max="4" width="10.28515625" bestFit="1" customWidth="1"/>
    <col min="5" max="5" width="3.5703125" customWidth="1"/>
    <col min="6" max="6" width="11.85546875" bestFit="1" customWidth="1"/>
    <col min="7" max="8" width="10.28515625" bestFit="1" customWidth="1"/>
    <col min="9" max="9" width="2.85546875" customWidth="1"/>
    <col min="10" max="10" width="25.42578125" customWidth="1"/>
    <col min="11" max="11" width="11.5703125" bestFit="1" customWidth="1"/>
    <col min="12" max="12" width="1.85546875" customWidth="1"/>
    <col min="13" max="13" width="2.140625" customWidth="1"/>
    <col min="14" max="14" width="11.85546875" bestFit="1" customWidth="1"/>
    <col min="15" max="16" width="10.28515625" bestFit="1" customWidth="1"/>
    <col min="17" max="17" width="3.5703125" customWidth="1"/>
    <col min="18" max="18" width="11.85546875" bestFit="1" customWidth="1"/>
    <col min="19" max="20" width="10.28515625" bestFit="1" customWidth="1"/>
    <col min="21" max="21" width="2.85546875" customWidth="1"/>
    <col min="22" max="22" width="25.42578125" customWidth="1"/>
    <col min="23" max="23" width="11.5703125" bestFit="1" customWidth="1"/>
    <col min="24" max="24" width="6.140625" customWidth="1"/>
    <col min="25" max="25" width="4" customWidth="1"/>
    <col min="26" max="26" width="13.85546875" customWidth="1"/>
    <col min="27" max="27" width="14.42578125" customWidth="1"/>
    <col min="28" max="28" width="14.5703125" customWidth="1"/>
    <col min="29" max="29" width="2.85546875" customWidth="1"/>
    <col min="30" max="30" width="23.28515625" customWidth="1"/>
    <col min="31" max="31" width="14.5703125" customWidth="1"/>
  </cols>
  <sheetData>
    <row r="1" spans="2:31" ht="35.25" customHeight="1"/>
    <row r="2" spans="2:31" ht="18.600000000000001">
      <c r="B2" s="72" t="s">
        <v>0</v>
      </c>
      <c r="C2" s="72"/>
      <c r="D2" s="72"/>
      <c r="E2" s="72"/>
      <c r="F2" s="72"/>
      <c r="G2" s="72"/>
      <c r="H2" s="72"/>
      <c r="I2" s="72"/>
      <c r="J2" s="72"/>
      <c r="K2" s="72"/>
      <c r="N2" s="72" t="s">
        <v>65</v>
      </c>
      <c r="O2" s="72"/>
      <c r="P2" s="72"/>
      <c r="Q2" s="72"/>
      <c r="R2" s="72"/>
      <c r="S2" s="72"/>
      <c r="T2" s="72"/>
      <c r="U2" s="72"/>
      <c r="V2" s="72"/>
      <c r="W2" s="72"/>
      <c r="Z2" s="72" t="s">
        <v>65</v>
      </c>
      <c r="AA2" s="72"/>
      <c r="AB2" s="72"/>
      <c r="AC2" s="72"/>
      <c r="AD2" s="72"/>
      <c r="AE2" s="72"/>
    </row>
    <row r="3" spans="2:31" ht="54.75" customHeight="1">
      <c r="B3" s="78" t="s">
        <v>66</v>
      </c>
      <c r="C3" s="74"/>
      <c r="D3" s="74"/>
      <c r="E3" s="74"/>
      <c r="F3" s="74"/>
      <c r="G3" s="74"/>
      <c r="H3" s="74"/>
      <c r="I3" s="74"/>
      <c r="J3" s="74"/>
      <c r="K3" s="74"/>
      <c r="N3" s="83" t="s">
        <v>67</v>
      </c>
      <c r="O3" s="84"/>
      <c r="P3" s="84"/>
      <c r="Q3" s="84"/>
      <c r="R3" s="84"/>
      <c r="S3" s="84"/>
      <c r="T3" s="84"/>
      <c r="U3" s="84"/>
      <c r="V3" s="84"/>
      <c r="W3" s="84"/>
      <c r="Z3" s="83" t="s">
        <v>68</v>
      </c>
      <c r="AA3" s="84"/>
      <c r="AB3" s="84"/>
      <c r="AC3" s="84"/>
      <c r="AD3" s="84"/>
      <c r="AE3" s="84"/>
    </row>
    <row r="4" spans="2:31" ht="17.45">
      <c r="B4" s="88" t="s">
        <v>69</v>
      </c>
      <c r="C4" s="89"/>
      <c r="D4" s="89"/>
      <c r="E4" s="24"/>
      <c r="F4" s="79" t="s">
        <v>27</v>
      </c>
      <c r="G4" s="80"/>
      <c r="H4" s="80"/>
      <c r="J4" s="81" t="s">
        <v>70</v>
      </c>
      <c r="K4" s="82"/>
      <c r="N4" s="79" t="s">
        <v>69</v>
      </c>
      <c r="O4" s="80"/>
      <c r="P4" s="80"/>
      <c r="Q4" s="24"/>
      <c r="R4" s="79" t="s">
        <v>27</v>
      </c>
      <c r="S4" s="80"/>
      <c r="T4" s="80"/>
      <c r="V4" s="81" t="s">
        <v>71</v>
      </c>
      <c r="W4" s="82"/>
      <c r="Z4" s="79" t="s">
        <v>72</v>
      </c>
      <c r="AA4" s="80"/>
      <c r="AB4" s="80"/>
      <c r="AD4" s="81" t="s">
        <v>73</v>
      </c>
      <c r="AE4" s="82"/>
    </row>
    <row r="5" spans="2:31" ht="27.6">
      <c r="B5" s="35" t="s">
        <v>74</v>
      </c>
      <c r="C5" s="36" t="s">
        <v>75</v>
      </c>
      <c r="D5" s="37" t="s">
        <v>76</v>
      </c>
      <c r="E5" s="25"/>
      <c r="F5" s="21" t="s">
        <v>28</v>
      </c>
      <c r="G5" s="20" t="s">
        <v>77</v>
      </c>
      <c r="H5" s="20" t="s">
        <v>78</v>
      </c>
      <c r="I5" s="59"/>
      <c r="J5" s="59" t="s">
        <v>38</v>
      </c>
      <c r="K5" s="58" t="s">
        <v>39</v>
      </c>
      <c r="N5" s="21" t="s">
        <v>79</v>
      </c>
      <c r="O5" s="20" t="s">
        <v>80</v>
      </c>
      <c r="P5" s="20" t="s">
        <v>81</v>
      </c>
      <c r="Q5" s="25"/>
      <c r="R5" s="21" t="s">
        <v>28</v>
      </c>
      <c r="S5" s="20" t="s">
        <v>82</v>
      </c>
      <c r="T5" s="20" t="s">
        <v>78</v>
      </c>
      <c r="U5" s="59"/>
      <c r="V5" s="59" t="s">
        <v>38</v>
      </c>
      <c r="W5" s="58" t="s">
        <v>39</v>
      </c>
      <c r="Y5" s="1"/>
      <c r="Z5" s="21" t="s">
        <v>28</v>
      </c>
      <c r="AA5" s="20" t="s">
        <v>83</v>
      </c>
      <c r="AB5" s="20" t="s">
        <v>84</v>
      </c>
      <c r="AC5" s="59"/>
      <c r="AD5" s="59" t="s">
        <v>38</v>
      </c>
      <c r="AE5" s="58" t="s">
        <v>39</v>
      </c>
    </row>
    <row r="6" spans="2:31" ht="17.25" customHeight="1">
      <c r="B6" s="38">
        <v>42338</v>
      </c>
      <c r="C6" s="39">
        <v>8.7164884481460606E-2</v>
      </c>
      <c r="D6" s="40" t="s">
        <v>85</v>
      </c>
      <c r="E6" s="26"/>
      <c r="F6" s="54">
        <v>42277</v>
      </c>
      <c r="G6" s="34">
        <v>4.8500000000000001E-2</v>
      </c>
      <c r="H6" s="33" t="s">
        <v>86</v>
      </c>
      <c r="I6" s="1"/>
      <c r="J6" s="10" t="s">
        <v>87</v>
      </c>
      <c r="K6" s="22">
        <v>3.1900194250164299E-2</v>
      </c>
      <c r="N6" s="2">
        <v>41547</v>
      </c>
      <c r="O6" s="3">
        <v>8.1086956521739098E-2</v>
      </c>
      <c r="P6" s="15">
        <f>+Tabla2268101214161820222426283032343638404244464850525456586011[[#This Row],[Tasa interés promedio 1]]*0.6</f>
        <v>4.865217391304346E-2</v>
      </c>
      <c r="Q6" s="26"/>
      <c r="R6" s="2">
        <v>41547</v>
      </c>
      <c r="S6" s="3">
        <v>4.36E-2</v>
      </c>
      <c r="T6" s="15">
        <f>+Tabla226810121416182022242628303234363840424446485052545658606213[[#This Row],[Tasa interés promedio ]]*0.6</f>
        <v>2.6159999999999999E-2</v>
      </c>
      <c r="U6" s="1"/>
      <c r="V6" s="9" t="s">
        <v>88</v>
      </c>
      <c r="W6" s="11">
        <v>5.6099999999999997E-2</v>
      </c>
      <c r="Y6" s="1"/>
      <c r="Z6" s="2">
        <v>40543</v>
      </c>
      <c r="AA6" s="3">
        <v>9.0700000000000003E-2</v>
      </c>
      <c r="AB6" s="15">
        <f>+Tabla2268101214161820222426283032343638404244464850525456586914[[#This Row],[Tasa de interés promedio 1]]*0.6</f>
        <v>5.4420000000000003E-2</v>
      </c>
      <c r="AC6" s="1"/>
      <c r="AD6" s="9" t="s">
        <v>88</v>
      </c>
      <c r="AE6" s="11">
        <v>5.6099999999999997E-2</v>
      </c>
    </row>
    <row r="7" spans="2:31" s="1" customFormat="1" ht="18" customHeight="1">
      <c r="B7" s="54">
        <v>42461</v>
      </c>
      <c r="C7" s="34">
        <v>8.1761773100088295E-2</v>
      </c>
      <c r="D7" s="41">
        <v>5.7233241170061802E-2</v>
      </c>
      <c r="E7" s="16"/>
      <c r="F7" s="54">
        <v>42460</v>
      </c>
      <c r="G7" s="34">
        <v>4.1599999999999998E-2</v>
      </c>
      <c r="H7" s="32">
        <f>+Tabla22681012141618202224262830323436384042444648505254565860626517[[#This Row],[Tasa interés promedio 4]]*0.7</f>
        <v>2.9119999999999997E-2</v>
      </c>
      <c r="J7" s="10" t="s">
        <v>89</v>
      </c>
      <c r="K7" s="22">
        <v>2.7226890077025501E-2</v>
      </c>
      <c r="L7" s="59"/>
      <c r="N7" s="54">
        <v>41729</v>
      </c>
      <c r="O7" s="64">
        <v>8.6183574879227107E-2</v>
      </c>
      <c r="P7" s="16">
        <f>+Tabla2268101214161820222426283032343638404244464850525456586011[[#This Row],[Tasa interés promedio 1]]*0.6</f>
        <v>5.1710144927536263E-2</v>
      </c>
      <c r="Q7" s="16"/>
      <c r="R7" s="54">
        <v>41729</v>
      </c>
      <c r="S7" s="64">
        <v>4.3400000000000001E-2</v>
      </c>
      <c r="T7" s="16">
        <f>+Tabla226810121416182022242628303234363840424446485052545658606213[[#This Row],[Tasa interés promedio ]]*0.6</f>
        <v>2.6040000000000001E-2</v>
      </c>
      <c r="V7" s="10" t="s">
        <v>90</v>
      </c>
      <c r="W7" s="11">
        <v>4.0599999999999997E-2</v>
      </c>
      <c r="X7" s="59"/>
      <c r="Z7" s="27">
        <v>40574</v>
      </c>
      <c r="AA7" s="28">
        <v>9.01E-2</v>
      </c>
      <c r="AB7" s="29">
        <f>+Tabla2268101214161820222426283032343638404244464850525456586914[[#This Row],[Tasa de interés promedio 1]]*0.6</f>
        <v>5.4059999999999997E-2</v>
      </c>
      <c r="AC7" s="30"/>
      <c r="AD7" s="31" t="s">
        <v>90</v>
      </c>
      <c r="AE7" s="11">
        <v>4.0599999999999997E-2</v>
      </c>
    </row>
    <row r="8" spans="2:31" s="1" customFormat="1" ht="17.25" customHeight="1">
      <c r="B8" s="38">
        <v>42643</v>
      </c>
      <c r="C8" s="39">
        <v>7.4060073317885805E-2</v>
      </c>
      <c r="D8" s="40">
        <v>5.1842051322520101E-2</v>
      </c>
      <c r="E8" s="16"/>
      <c r="F8" s="54">
        <v>42643</v>
      </c>
      <c r="G8" s="34">
        <v>3.5799999999999998E-2</v>
      </c>
      <c r="H8" s="32">
        <f>+Tabla22681012141618202224262830323436384042444648505254565860626517[[#This Row],[Tasa interés promedio 4]]*0.7</f>
        <v>2.5059999999999999E-2</v>
      </c>
      <c r="J8" s="10" t="s">
        <v>91</v>
      </c>
      <c r="K8" s="22">
        <v>7.5193283511861804E-3</v>
      </c>
      <c r="N8" s="54">
        <v>41912</v>
      </c>
      <c r="O8" s="64">
        <v>9.4456521739130397E-2</v>
      </c>
      <c r="P8" s="16">
        <f>+Tabla2268101214161820222426283032343638404244464850525456586011[[#This Row],[Tasa interés promedio 1]]*0.6</f>
        <v>5.6673913043478234E-2</v>
      </c>
      <c r="Q8" s="16"/>
      <c r="R8" s="2">
        <v>41912</v>
      </c>
      <c r="S8" s="64">
        <v>4.1300000000000003E-2</v>
      </c>
      <c r="T8" s="16">
        <f>+Tabla226810121416182022242628303234363840424446485052545658606213[[#This Row],[Tasa interés promedio ]]*0.6</f>
        <v>2.478E-2</v>
      </c>
      <c r="V8" s="10" t="s">
        <v>92</v>
      </c>
      <c r="W8" s="11">
        <v>3.85E-2</v>
      </c>
      <c r="Z8" s="2">
        <v>40602</v>
      </c>
      <c r="AA8" s="3">
        <v>8.9399999999999993E-2</v>
      </c>
      <c r="AB8" s="15">
        <f>+Tabla2268101214161820222426283032343638404244464850525456586914[[#This Row],[Tasa de interés promedio 1]]*0.6</f>
        <v>5.3639999999999993E-2</v>
      </c>
      <c r="AD8" s="10" t="s">
        <v>92</v>
      </c>
      <c r="AE8" s="11">
        <v>3.85E-2</v>
      </c>
    </row>
    <row r="9" spans="2:31" s="1" customFormat="1" ht="17.25" customHeight="1">
      <c r="B9" s="54">
        <v>42675</v>
      </c>
      <c r="C9" s="34">
        <v>7.4060073317885805E-2</v>
      </c>
      <c r="D9" s="41" t="s">
        <v>93</v>
      </c>
      <c r="E9" s="16"/>
      <c r="F9" s="54">
        <v>42825</v>
      </c>
      <c r="G9" s="34">
        <v>4.1200000000000001E-2</v>
      </c>
      <c r="H9" s="32">
        <f>+Tabla22681012141618202224262830323436384042444648505254565860626517[[#This Row],[Tasa interés promedio 4]]*0.8</f>
        <v>3.2960000000000003E-2</v>
      </c>
      <c r="J9" s="10" t="s">
        <v>94</v>
      </c>
      <c r="K9" s="22">
        <v>7.5193283511861804E-3</v>
      </c>
      <c r="N9" s="54">
        <v>42094</v>
      </c>
      <c r="O9" s="64">
        <v>9.9045893719806696E-2</v>
      </c>
      <c r="P9" s="16">
        <f>+Tabla2268101214161820222426283032343638404244464850525456586011[[#This Row],[Tasa interés promedio 1]]*0.6</f>
        <v>5.9427536231884015E-2</v>
      </c>
      <c r="Q9" s="16"/>
      <c r="R9" s="54">
        <v>42094</v>
      </c>
      <c r="S9" s="64">
        <v>3.9800000000000002E-2</v>
      </c>
      <c r="T9" s="16">
        <f>+Tabla226810121416182022242628303234363840424446485052545658606213[[#This Row],[Tasa interés promedio ]]*0.6</f>
        <v>2.3880000000000002E-2</v>
      </c>
      <c r="V9" s="10" t="s">
        <v>95</v>
      </c>
      <c r="W9" s="11">
        <v>1.92447441509427E-2</v>
      </c>
      <c r="Z9" s="4">
        <v>40633</v>
      </c>
      <c r="AA9" s="5">
        <v>9.1600000000000001E-2</v>
      </c>
      <c r="AB9" s="16">
        <f>+Tabla2268101214161820222426283032343638404244464850525456586914[[#This Row],[Tasa de interés promedio 1]]*0.6</f>
        <v>5.4960000000000002E-2</v>
      </c>
      <c r="AD9" s="10" t="s">
        <v>95</v>
      </c>
      <c r="AE9" s="11">
        <v>1.92447441509427E-2</v>
      </c>
    </row>
    <row r="10" spans="2:31" s="1" customFormat="1" ht="17.25" customHeight="1">
      <c r="B10" s="38">
        <v>42826</v>
      </c>
      <c r="C10" s="39">
        <v>6.41621584811123E-2</v>
      </c>
      <c r="D10" s="40">
        <v>5.1329726784889798E-2</v>
      </c>
      <c r="E10" s="16"/>
      <c r="F10" s="54">
        <v>42856</v>
      </c>
      <c r="G10" s="34">
        <v>4.1200000000000001E-2</v>
      </c>
      <c r="H10" s="32" t="s">
        <v>96</v>
      </c>
      <c r="J10" s="10" t="s">
        <v>97</v>
      </c>
      <c r="K10" s="22">
        <v>7.0432799640148796E-3</v>
      </c>
      <c r="N10" s="54">
        <v>42277</v>
      </c>
      <c r="O10" s="34">
        <v>6.7190519323671496E-2</v>
      </c>
      <c r="P10" s="32" t="s">
        <v>98</v>
      </c>
      <c r="Q10" s="16"/>
      <c r="R10" s="54">
        <v>42277</v>
      </c>
      <c r="S10" s="64">
        <v>4.8500000000000001E-2</v>
      </c>
      <c r="T10" s="16">
        <f>+Tabla226810121416182022242628303234363840424446485052545658606213[[#This Row],[Tasa interés promedio ]]*0.6</f>
        <v>2.9100000000000001E-2</v>
      </c>
      <c r="V10" s="9" t="s">
        <v>99</v>
      </c>
      <c r="W10" s="22">
        <v>2.5386874728755501E-2</v>
      </c>
      <c r="Z10" s="6">
        <v>40663</v>
      </c>
      <c r="AA10" s="7">
        <v>9.3299999999999994E-2</v>
      </c>
      <c r="AB10" s="17">
        <f>+Tabla2268101214161820222426283032343638404244464850525456586914[[#This Row],[Tasa de interés promedio 1]]*0.6</f>
        <v>5.5979999999999995E-2</v>
      </c>
      <c r="AD10" s="9" t="s">
        <v>99</v>
      </c>
      <c r="AE10" s="22">
        <v>2.5386874728755501E-2</v>
      </c>
    </row>
    <row r="11" spans="2:31" s="1" customFormat="1" ht="17.25" customHeight="1">
      <c r="B11" s="54">
        <v>42856</v>
      </c>
      <c r="C11" s="34">
        <v>6.41621584811123E-2</v>
      </c>
      <c r="D11" s="41" t="s">
        <v>100</v>
      </c>
      <c r="F11" s="54">
        <v>43008</v>
      </c>
      <c r="G11" s="34">
        <v>3.73E-2</v>
      </c>
      <c r="H11" s="32">
        <f>+Tabla22681012141618202224262830323436384042444648505254565860626517[[#This Row],[Tasa interés promedio 4]]*0.9</f>
        <v>3.3570000000000003E-2</v>
      </c>
      <c r="J11" s="10" t="s">
        <v>101</v>
      </c>
      <c r="K11" s="22">
        <v>7.0432799640148796E-3</v>
      </c>
      <c r="N11" s="65"/>
      <c r="O11" s="16"/>
      <c r="P11" s="16"/>
      <c r="Q11" s="16"/>
      <c r="R11" s="65"/>
      <c r="S11" s="16"/>
      <c r="T11" s="16"/>
      <c r="V11" s="10" t="s">
        <v>102</v>
      </c>
      <c r="W11" s="22">
        <v>2.5386874728755501E-2</v>
      </c>
      <c r="Z11" s="4">
        <v>40694</v>
      </c>
      <c r="AA11" s="5">
        <v>9.1200000000000003E-2</v>
      </c>
      <c r="AB11" s="16">
        <f>+Tabla2268101214161820222426283032343638404244464850525456586914[[#This Row],[Tasa de interés promedio 1]]*0.6</f>
        <v>5.4719999999999998E-2</v>
      </c>
      <c r="AD11" s="10" t="s">
        <v>102</v>
      </c>
      <c r="AE11" s="22">
        <v>2.5386874728755501E-2</v>
      </c>
    </row>
    <row r="12" spans="2:31" s="1" customFormat="1" ht="17.25" customHeight="1">
      <c r="B12" s="38">
        <v>43008</v>
      </c>
      <c r="C12" s="39">
        <v>6.3257215057486799E-2</v>
      </c>
      <c r="D12" s="40">
        <v>5.6931493551738099E-2</v>
      </c>
      <c r="F12" s="54">
        <v>43190</v>
      </c>
      <c r="G12" s="34">
        <v>4.2659999999999997E-2</v>
      </c>
      <c r="H12" s="32">
        <f>+Tabla22681012141618202224262830323436384042444648505254565860626517[[#This Row],[Tasa interés promedio 4]]*0.9</f>
        <v>3.8393999999999998E-2</v>
      </c>
      <c r="J12" s="10" t="s">
        <v>103</v>
      </c>
      <c r="K12" s="22">
        <v>7.0432799640148796E-3</v>
      </c>
      <c r="N12" s="65"/>
      <c r="O12" s="16"/>
      <c r="P12" s="16"/>
      <c r="Q12" s="16"/>
      <c r="R12" s="65"/>
      <c r="S12" s="16"/>
      <c r="T12" s="16"/>
      <c r="V12" s="10" t="s">
        <v>104</v>
      </c>
      <c r="W12" s="22">
        <v>2.5386874728755501E-2</v>
      </c>
      <c r="Z12" s="6">
        <v>40724</v>
      </c>
      <c r="AA12" s="3">
        <v>9.0899999999999995E-2</v>
      </c>
      <c r="AB12" s="15">
        <f>+Tabla2268101214161820222426283032343638404244464850525456586914[[#This Row],[Tasa de interés promedio 1]]*0.6</f>
        <v>5.4539999999999998E-2</v>
      </c>
      <c r="AD12" s="10" t="s">
        <v>104</v>
      </c>
      <c r="AE12" s="22">
        <v>2.5386874728755501E-2</v>
      </c>
    </row>
    <row r="13" spans="2:31" s="1" customFormat="1" ht="17.25" customHeight="1">
      <c r="B13" s="54">
        <v>43191</v>
      </c>
      <c r="C13" s="34">
        <v>7.2832737964531505E-2</v>
      </c>
      <c r="D13" s="41">
        <v>6.5549464168078303E-2</v>
      </c>
      <c r="F13" s="54">
        <v>43373</v>
      </c>
      <c r="G13" s="34">
        <v>4.2659999999999997E-2</v>
      </c>
      <c r="H13" s="32">
        <v>4.2659999999999997E-2</v>
      </c>
      <c r="J13" s="10" t="s">
        <v>105</v>
      </c>
      <c r="K13" s="22">
        <v>5.6908271469622703E-3</v>
      </c>
      <c r="N13" s="65"/>
      <c r="O13" s="16"/>
      <c r="P13" s="16"/>
      <c r="Q13" s="16"/>
      <c r="R13" s="65"/>
      <c r="S13" s="16"/>
      <c r="T13" s="16"/>
      <c r="V13" s="10" t="s">
        <v>106</v>
      </c>
      <c r="W13" s="22">
        <v>1.23235764059231E-2</v>
      </c>
      <c r="Z13" s="4">
        <v>40754</v>
      </c>
      <c r="AA13" s="13">
        <v>9.2266666666666705E-2</v>
      </c>
      <c r="AB13" s="18">
        <f>+Tabla2268101214161820222426283032343638404244464850525456586914[[#This Row],[Tasa de interés promedio 1]]*0.6</f>
        <v>5.536000000000002E-2</v>
      </c>
      <c r="AD13" s="10" t="s">
        <v>106</v>
      </c>
      <c r="AE13" s="22">
        <v>1.23235764059231E-2</v>
      </c>
    </row>
    <row r="14" spans="2:31" s="1" customFormat="1" ht="17.25" customHeight="1">
      <c r="B14" s="38">
        <v>43373</v>
      </c>
      <c r="C14" s="39">
        <v>7.2832737964531505E-2</v>
      </c>
      <c r="D14" s="40" t="s">
        <v>107</v>
      </c>
      <c r="F14" s="54">
        <v>43555</v>
      </c>
      <c r="G14" s="34">
        <v>4.2659999999999997E-2</v>
      </c>
      <c r="H14" s="32">
        <v>4.2659999999999997E-2</v>
      </c>
      <c r="J14" s="10" t="s">
        <v>108</v>
      </c>
      <c r="K14" s="11">
        <v>7.3109093203610797E-3</v>
      </c>
      <c r="N14" s="65"/>
      <c r="O14" s="16"/>
      <c r="P14" s="16"/>
      <c r="Q14" s="16"/>
      <c r="R14" s="65"/>
      <c r="S14" s="16"/>
      <c r="T14" s="16"/>
      <c r="V14" s="9" t="s">
        <v>109</v>
      </c>
      <c r="W14" s="22">
        <v>1.23235764059231E-2</v>
      </c>
      <c r="Z14" s="12">
        <v>40786</v>
      </c>
      <c r="AA14" s="14">
        <v>9.3866666666666598E-2</v>
      </c>
      <c r="AB14" s="19">
        <f>+Tabla2268101214161820222426283032343638404244464850525456586914[[#This Row],[Tasa de interés promedio 1]]*0.6</f>
        <v>5.6319999999999953E-2</v>
      </c>
      <c r="AD14" s="9" t="s">
        <v>109</v>
      </c>
      <c r="AE14" s="22">
        <v>1.23235764059231E-2</v>
      </c>
    </row>
    <row r="15" spans="2:31" s="1" customFormat="1" ht="17.25" customHeight="1">
      <c r="B15" s="43">
        <v>43466</v>
      </c>
      <c r="C15" s="44" t="s">
        <v>110</v>
      </c>
      <c r="D15" s="85" t="s">
        <v>111</v>
      </c>
      <c r="F15" s="54">
        <v>43738</v>
      </c>
      <c r="G15" s="34">
        <v>3.4479999999999997E-2</v>
      </c>
      <c r="H15" s="34">
        <v>3.4479999999999997E-2</v>
      </c>
      <c r="J15" s="10" t="s">
        <v>112</v>
      </c>
      <c r="K15" s="22">
        <v>7.3109093203610797E-3</v>
      </c>
      <c r="N15" s="65"/>
      <c r="O15" s="16"/>
      <c r="P15" s="16"/>
      <c r="Q15" s="16"/>
      <c r="R15" s="65"/>
      <c r="S15" s="16"/>
      <c r="T15" s="16"/>
      <c r="V15" s="9" t="s">
        <v>113</v>
      </c>
      <c r="W15" s="22">
        <v>2.0545429047703699E-2</v>
      </c>
      <c r="Z15" s="54">
        <v>40816</v>
      </c>
      <c r="AA15" s="64">
        <v>9.6875000000000003E-2</v>
      </c>
      <c r="AB15" s="16">
        <f>+Tabla2268101214161820222426283032343638404244464850525456586914[[#This Row],[Tasa de interés promedio 1]]*0.6</f>
        <v>5.8124999999999996E-2</v>
      </c>
      <c r="AD15" s="9" t="s">
        <v>113</v>
      </c>
      <c r="AE15" s="22">
        <v>2.0545429047703699E-2</v>
      </c>
    </row>
    <row r="16" spans="2:31" s="1" customFormat="1" ht="17.25" customHeight="1">
      <c r="B16" s="45"/>
      <c r="C16" s="46"/>
      <c r="D16" s="86"/>
      <c r="J16" s="10" t="s">
        <v>114</v>
      </c>
      <c r="K16" s="22">
        <v>2.9730552046685101E-2</v>
      </c>
      <c r="N16" s="65"/>
      <c r="O16" s="16"/>
      <c r="P16" s="16"/>
      <c r="Q16" s="16"/>
      <c r="R16" s="65"/>
      <c r="S16" s="16"/>
      <c r="T16" s="16"/>
      <c r="V16" s="9" t="s">
        <v>115</v>
      </c>
      <c r="W16" s="22">
        <v>2.0545429047703699E-2</v>
      </c>
      <c r="Z16" s="54">
        <v>40847</v>
      </c>
      <c r="AA16" s="64">
        <v>9.6277173913043496E-2</v>
      </c>
      <c r="AB16" s="16">
        <f>+Tabla2268101214161820222426283032343638404244464850525456586914[[#This Row],[Tasa de interés promedio 1]]*0.6</f>
        <v>5.7766304347826092E-2</v>
      </c>
      <c r="AD16" s="9" t="s">
        <v>115</v>
      </c>
      <c r="AE16" s="22">
        <v>2.0545429047703699E-2</v>
      </c>
    </row>
    <row r="17" spans="2:31" s="1" customFormat="1" ht="15" customHeight="1">
      <c r="B17" s="42"/>
      <c r="J17" s="10" t="s">
        <v>116</v>
      </c>
      <c r="K17" s="22">
        <v>2.9730552046685101E-2</v>
      </c>
      <c r="N17" s="65"/>
      <c r="O17" s="16"/>
      <c r="P17" s="16"/>
      <c r="Q17" s="16"/>
      <c r="R17" s="65"/>
      <c r="S17" s="16"/>
      <c r="T17" s="16"/>
      <c r="V17" s="10" t="s">
        <v>117</v>
      </c>
      <c r="W17" s="22">
        <v>2.0545429047703699E-2</v>
      </c>
      <c r="Z17" s="54">
        <v>40877</v>
      </c>
      <c r="AA17" s="64">
        <v>9.7844202898550697E-2</v>
      </c>
      <c r="AB17" s="16">
        <f>+Tabla2268101214161820222426283032343638404244464850525456586914[[#This Row],[Tasa de interés promedio 1]]*0.6</f>
        <v>5.8706521739130414E-2</v>
      </c>
      <c r="AD17" s="10" t="s">
        <v>117</v>
      </c>
      <c r="AE17" s="22">
        <v>2.0545429047703699E-2</v>
      </c>
    </row>
    <row r="18" spans="2:31" s="1" customFormat="1" ht="15.6">
      <c r="J18" s="10" t="s">
        <v>118</v>
      </c>
      <c r="K18" s="22">
        <v>2.9730552046685101E-2</v>
      </c>
      <c r="N18" s="65"/>
      <c r="O18" s="16"/>
      <c r="P18" s="16"/>
      <c r="Q18" s="16"/>
      <c r="R18" s="65"/>
      <c r="S18" s="16"/>
      <c r="T18" s="16"/>
      <c r="V18" s="10" t="s">
        <v>119</v>
      </c>
      <c r="W18" s="11">
        <v>7.3893453669912502E-3</v>
      </c>
      <c r="Z18" s="54">
        <v>40908</v>
      </c>
      <c r="AA18" s="64">
        <v>9.8423913043478306E-2</v>
      </c>
      <c r="AB18" s="16">
        <f>+Tabla2268101214161820222426283032343638404244464850525456586914[[#This Row],[Tasa de interés promedio 1]]*0.6</f>
        <v>5.9054347826086984E-2</v>
      </c>
      <c r="AD18" s="10"/>
      <c r="AE18" s="11"/>
    </row>
    <row r="19" spans="2:31" s="1" customFormat="1" ht="15.6">
      <c r="J19" s="10" t="s">
        <v>120</v>
      </c>
      <c r="K19" s="22">
        <v>2.9730552046685101E-2</v>
      </c>
      <c r="N19" s="65"/>
      <c r="O19" s="16"/>
      <c r="P19" s="16"/>
      <c r="Q19" s="16"/>
      <c r="R19" s="65"/>
      <c r="S19" s="16"/>
      <c r="T19" s="16"/>
      <c r="V19" s="10" t="s">
        <v>121</v>
      </c>
      <c r="W19" s="11">
        <v>3.1900194250164299E-2</v>
      </c>
      <c r="Z19" s="54">
        <v>40939</v>
      </c>
      <c r="AA19" s="64">
        <v>0.10010869565217401</v>
      </c>
      <c r="AB19" s="16">
        <f>+Tabla2268101214161820222426283032343638404244464850525456586914[[#This Row],[Tasa de interés promedio 1]]*0.6</f>
        <v>6.0065217391304403E-2</v>
      </c>
      <c r="AD19"/>
      <c r="AE19"/>
    </row>
    <row r="20" spans="2:31" s="1" customFormat="1" ht="15.6">
      <c r="J20" s="10" t="s">
        <v>122</v>
      </c>
      <c r="K20" s="22">
        <v>1.0432259286806401E-2</v>
      </c>
      <c r="N20" s="65"/>
      <c r="O20" s="16"/>
      <c r="P20" s="16"/>
      <c r="Q20" s="16"/>
      <c r="R20" s="65"/>
      <c r="S20" s="16"/>
      <c r="T20" s="16"/>
      <c r="V20" s="10" t="s">
        <v>123</v>
      </c>
      <c r="W20" s="11">
        <v>3.1900194250164299E-2</v>
      </c>
      <c r="Z20" s="54">
        <v>40968</v>
      </c>
      <c r="AA20" s="64">
        <v>9.9239130434782594E-2</v>
      </c>
      <c r="AB20" s="16">
        <f>+Tabla2268101214161820222426283032343638404244464850525456586914[[#This Row],[Tasa de interés promedio 1]]*0.6</f>
        <v>5.9543478260869552E-2</v>
      </c>
      <c r="AD20"/>
      <c r="AE20"/>
    </row>
    <row r="21" spans="2:31" s="1" customFormat="1" ht="15.75" customHeight="1">
      <c r="J21" s="10" t="s">
        <v>124</v>
      </c>
      <c r="K21" s="11">
        <v>8.4700103958467495E-3</v>
      </c>
      <c r="N21" s="65"/>
      <c r="O21" s="16"/>
      <c r="P21" s="16"/>
      <c r="Q21" s="16"/>
      <c r="R21" s="65"/>
      <c r="S21" s="16"/>
      <c r="T21" s="16"/>
      <c r="V21" s="10" t="s">
        <v>125</v>
      </c>
      <c r="W21" s="22">
        <v>3.1900194250164299E-2</v>
      </c>
      <c r="Z21" s="54">
        <v>40999</v>
      </c>
      <c r="AA21" s="64">
        <v>0.10945652173912999</v>
      </c>
      <c r="AB21" s="16">
        <f>+Tabla2268101214161820222426283032343638404244464850525456586914[[#This Row],[Tasa de interés promedio 1]]*0.6</f>
        <v>6.5673913043477999E-2</v>
      </c>
      <c r="AD21"/>
      <c r="AE21"/>
    </row>
    <row r="22" spans="2:31" s="1" customFormat="1" ht="15.75" customHeight="1">
      <c r="J22" s="10" t="s">
        <v>126</v>
      </c>
      <c r="K22" s="22">
        <v>3.7235852380110603E-2</v>
      </c>
      <c r="N22" s="65"/>
      <c r="O22" s="16"/>
      <c r="P22" s="16"/>
      <c r="Q22" s="16"/>
      <c r="R22" s="65"/>
      <c r="S22" s="16"/>
      <c r="T22" s="16"/>
      <c r="V22" s="10" t="s">
        <v>87</v>
      </c>
      <c r="W22" s="22">
        <v>3.1900194250164299E-2</v>
      </c>
      <c r="Z22" s="54">
        <v>41029</v>
      </c>
      <c r="AA22" s="64">
        <v>0.121413043478261</v>
      </c>
      <c r="AB22" s="16">
        <f>+Tabla2268101214161820222426283032343638404244464850525456586914[[#This Row],[Tasa de interés promedio 1]]*0.6</f>
        <v>7.2847826086956599E-2</v>
      </c>
      <c r="AD22"/>
      <c r="AE22"/>
    </row>
    <row r="23" spans="2:31" s="1" customFormat="1" ht="15.6">
      <c r="J23" s="10" t="s">
        <v>127</v>
      </c>
      <c r="K23" s="22">
        <v>3.7235852380110603E-2</v>
      </c>
      <c r="N23" s="65"/>
      <c r="O23" s="16"/>
      <c r="P23" s="16"/>
      <c r="Q23" s="16"/>
      <c r="R23" s="65"/>
      <c r="S23" s="16"/>
      <c r="T23" s="16"/>
      <c r="V23" s="10" t="s">
        <v>89</v>
      </c>
      <c r="W23" s="22">
        <v>2.7226890077025501E-2</v>
      </c>
      <c r="Z23" s="54">
        <v>41060</v>
      </c>
      <c r="AA23" s="64">
        <v>0.122089371980676</v>
      </c>
      <c r="AB23" s="16">
        <f>+Tabla2268101214161820222426283032343638404244464850525456586914[[#This Row],[Tasa de interés promedio 1]]*0.6</f>
        <v>7.32536231884056E-2</v>
      </c>
      <c r="AD23"/>
      <c r="AE23"/>
    </row>
    <row r="24" spans="2:31" s="1" customFormat="1" ht="15.75" customHeight="1">
      <c r="J24" s="10" t="s">
        <v>128</v>
      </c>
      <c r="K24" s="22">
        <v>3.7235852380110603E-2</v>
      </c>
      <c r="N24" s="65"/>
      <c r="O24" s="16"/>
      <c r="P24" s="16"/>
      <c r="Q24" s="16"/>
      <c r="R24" s="65"/>
      <c r="S24" s="16"/>
      <c r="T24" s="16"/>
      <c r="V24" s="10" t="s">
        <v>91</v>
      </c>
      <c r="W24" s="22">
        <v>7.5193283511861804E-3</v>
      </c>
      <c r="Z24" s="54">
        <v>41090</v>
      </c>
      <c r="AA24" s="64">
        <v>0.123466183574879</v>
      </c>
      <c r="AB24" s="16">
        <f>+Tabla2268101214161820222426283032343638404244464850525456586914[[#This Row],[Tasa de interés promedio 1]]*0.6</f>
        <v>7.4079710144927396E-2</v>
      </c>
      <c r="AD24"/>
      <c r="AE24"/>
    </row>
    <row r="25" spans="2:31" s="1" customFormat="1" ht="15.6">
      <c r="J25" s="10" t="s">
        <v>129</v>
      </c>
      <c r="K25" s="22">
        <v>2.1962789885548499E-2</v>
      </c>
      <c r="V25" s="10" t="s">
        <v>94</v>
      </c>
      <c r="W25" s="22">
        <v>7.5193283511861804E-3</v>
      </c>
      <c r="Z25" s="54">
        <v>41121</v>
      </c>
      <c r="AA25" s="64">
        <v>0.12376811594202899</v>
      </c>
      <c r="AB25" s="16">
        <f>+Tabla2268101214161820222426283032343638404244464850525456586914[[#This Row],[Tasa de interés promedio 1]]*0.6</f>
        <v>7.4260869565217394E-2</v>
      </c>
      <c r="AD25"/>
      <c r="AE25"/>
    </row>
    <row r="26" spans="2:31" s="1" customFormat="1" ht="15.75" customHeight="1">
      <c r="B26" s="87" t="s">
        <v>130</v>
      </c>
      <c r="C26" s="87"/>
      <c r="D26" s="87"/>
      <c r="E26" s="87"/>
      <c r="F26" s="87"/>
      <c r="G26" s="87"/>
      <c r="H26" s="87"/>
      <c r="I26" s="87"/>
      <c r="J26" s="87"/>
      <c r="K26" s="87"/>
      <c r="Z26" s="4">
        <v>41152</v>
      </c>
      <c r="AA26" s="5">
        <v>0.12378019323671501</v>
      </c>
      <c r="AB26" s="16">
        <f>+Tabla2268101214161820222426283032343638404244464850525456586914[[#This Row],[Tasa de interés promedio 1]]*0.6</f>
        <v>7.4268115942029006E-2</v>
      </c>
      <c r="AD26"/>
      <c r="AE26"/>
    </row>
    <row r="27" spans="2:31" s="1" customFormat="1" ht="15.75" customHeight="1">
      <c r="B27" s="87"/>
      <c r="C27" s="87"/>
      <c r="D27" s="87"/>
      <c r="E27" s="87"/>
      <c r="F27" s="87"/>
      <c r="G27" s="87"/>
      <c r="H27" s="87"/>
      <c r="I27" s="87"/>
      <c r="J27" s="87"/>
      <c r="K27" s="87"/>
      <c r="Z27" s="4">
        <v>41182</v>
      </c>
      <c r="AA27" s="5">
        <v>0.124414251207729</v>
      </c>
      <c r="AB27" s="16">
        <f>+Tabla2268101214161820222426283032343638404244464850525456586914[[#This Row],[Tasa de interés promedio 1]]*0.6</f>
        <v>7.46485507246374E-2</v>
      </c>
      <c r="AD27"/>
      <c r="AE27"/>
    </row>
    <row r="28" spans="2:31" s="1" customFormat="1" ht="15.75" customHeight="1">
      <c r="B28" s="87"/>
      <c r="C28" s="87"/>
      <c r="D28" s="87"/>
      <c r="E28" s="87"/>
      <c r="F28" s="87"/>
      <c r="G28" s="87"/>
      <c r="H28" s="87"/>
      <c r="I28" s="87"/>
      <c r="J28" s="87"/>
      <c r="K28" s="87"/>
      <c r="Z28" s="4">
        <v>41213</v>
      </c>
      <c r="AA28" s="5">
        <v>0.123061594202899</v>
      </c>
      <c r="AB28" s="16">
        <f>+Tabla2268101214161820222426283032343638404244464850525456586914[[#This Row],[Tasa de interés promedio 1]]*0.6</f>
        <v>7.3836956521739397E-2</v>
      </c>
      <c r="AE28"/>
    </row>
    <row r="29" spans="2:31" s="1" customFormat="1" ht="15.75" customHeight="1">
      <c r="B29" s="87"/>
      <c r="C29" s="87"/>
      <c r="D29" s="87"/>
      <c r="E29" s="87"/>
      <c r="F29" s="87"/>
      <c r="G29" s="87"/>
      <c r="H29" s="87"/>
      <c r="I29" s="87"/>
      <c r="J29" s="87"/>
      <c r="K29" s="87"/>
      <c r="Z29" s="4">
        <v>41243</v>
      </c>
      <c r="AA29" s="5">
        <v>0.119861111111111</v>
      </c>
      <c r="AB29" s="16">
        <f>+Tabla2268101214161820222426283032343638404244464850525456586914[[#This Row],[Tasa de interés promedio 1]]*0.6</f>
        <v>7.1916666666666601E-2</v>
      </c>
      <c r="AE29"/>
    </row>
    <row r="30" spans="2:31" ht="18.75" customHeight="1">
      <c r="B30" s="87"/>
      <c r="C30" s="87"/>
      <c r="D30" s="87"/>
      <c r="E30" s="87"/>
      <c r="F30" s="87"/>
      <c r="G30" s="87"/>
      <c r="H30" s="87"/>
      <c r="I30" s="87"/>
      <c r="J30" s="87"/>
      <c r="K30" s="87"/>
      <c r="L30" s="8"/>
      <c r="N30" s="77" t="s">
        <v>131</v>
      </c>
      <c r="O30" s="77"/>
      <c r="P30" s="77"/>
      <c r="Q30" s="77"/>
      <c r="R30" s="77"/>
      <c r="S30" s="77"/>
      <c r="T30" s="77"/>
      <c r="U30" s="77"/>
      <c r="V30" s="77"/>
      <c r="W30" s="77"/>
      <c r="Y30" s="1"/>
      <c r="Z30" s="4">
        <v>41274</v>
      </c>
      <c r="AA30" s="5">
        <v>0.11693840579710101</v>
      </c>
      <c r="AB30" s="16">
        <f>+Tabla2268101214161820222426283032343638404244464850525456586914[[#This Row],[Tasa de interés promedio 1]]*0.6</f>
        <v>7.0163043478260606E-2</v>
      </c>
      <c r="AC30" s="1"/>
      <c r="AD30" s="1"/>
    </row>
    <row r="31" spans="2:31" ht="15.75" customHeight="1">
      <c r="B31" s="87"/>
      <c r="C31" s="87"/>
      <c r="D31" s="87"/>
      <c r="E31" s="87"/>
      <c r="F31" s="87"/>
      <c r="G31" s="87"/>
      <c r="H31" s="87"/>
      <c r="I31" s="87"/>
      <c r="J31" s="87"/>
      <c r="K31" s="87"/>
      <c r="N31" s="77"/>
      <c r="O31" s="77"/>
      <c r="P31" s="77"/>
      <c r="Q31" s="77"/>
      <c r="R31" s="77"/>
      <c r="S31" s="77"/>
      <c r="T31" s="77"/>
      <c r="U31" s="77"/>
      <c r="V31" s="77"/>
      <c r="W31" s="77"/>
      <c r="Y31" s="1"/>
      <c r="Z31" s="4">
        <v>41305</v>
      </c>
      <c r="AA31" s="5">
        <v>9.8514492753623201E-2</v>
      </c>
      <c r="AB31" s="16">
        <f>+Tabla2268101214161820222426283032343638404244464850525456586914[[#This Row],[Tasa de interés promedio 1]]*0.6</f>
        <v>5.9108695652173915E-2</v>
      </c>
      <c r="AC31" s="1"/>
      <c r="AD31" s="1"/>
    </row>
    <row r="32" spans="2:31" ht="15.75" customHeight="1">
      <c r="B32" s="87"/>
      <c r="C32" s="87"/>
      <c r="D32" s="87"/>
      <c r="E32" s="87"/>
      <c r="F32" s="87"/>
      <c r="G32" s="87"/>
      <c r="H32" s="87"/>
      <c r="I32" s="87"/>
      <c r="J32" s="87"/>
      <c r="K32" s="87"/>
      <c r="N32" s="77" t="s">
        <v>132</v>
      </c>
      <c r="O32" s="77"/>
      <c r="P32" s="77"/>
      <c r="Q32" s="77"/>
      <c r="R32" s="77"/>
      <c r="S32" s="77"/>
      <c r="T32" s="77"/>
      <c r="U32" s="77"/>
      <c r="V32" s="77"/>
      <c r="W32" s="77"/>
      <c r="Y32" s="1"/>
      <c r="Z32" s="4">
        <v>41333</v>
      </c>
      <c r="AA32" s="5">
        <v>8.3152173913043498E-2</v>
      </c>
      <c r="AB32" s="16">
        <f>+Tabla2268101214161820222426283032343638404244464850525456586914[[#This Row],[Tasa de interés promedio 1]]*0.6</f>
        <v>4.9891304347826099E-2</v>
      </c>
      <c r="AC32" s="1"/>
      <c r="AD32" s="1"/>
    </row>
    <row r="33" spans="2:32" ht="15.75" customHeight="1">
      <c r="B33" s="87"/>
      <c r="C33" s="87"/>
      <c r="D33" s="87"/>
      <c r="E33" s="87"/>
      <c r="F33" s="87"/>
      <c r="G33" s="87"/>
      <c r="H33" s="87"/>
      <c r="I33" s="87"/>
      <c r="J33" s="87"/>
      <c r="K33" s="87"/>
      <c r="N33" s="77"/>
      <c r="O33" s="77"/>
      <c r="P33" s="77"/>
      <c r="Q33" s="77"/>
      <c r="R33" s="77"/>
      <c r="S33" s="77"/>
      <c r="T33" s="77"/>
      <c r="U33" s="77"/>
      <c r="V33" s="77"/>
      <c r="W33" s="77"/>
      <c r="Y33" s="1"/>
      <c r="Z33" s="4">
        <v>41364</v>
      </c>
      <c r="AA33" s="5">
        <v>8.1222826086956496E-2</v>
      </c>
      <c r="AB33" s="16">
        <f>+Tabla2268101214161820222426283032343638404244464850525456586914[[#This Row],[Tasa de interés promedio 1]]*0.6</f>
        <v>4.8733695652173899E-2</v>
      </c>
      <c r="AC33" s="1"/>
      <c r="AD33" s="1"/>
    </row>
    <row r="34" spans="2:32" ht="15.75" customHeight="1">
      <c r="B34" s="87"/>
      <c r="C34" s="87"/>
      <c r="D34" s="87"/>
      <c r="E34" s="87"/>
      <c r="F34" s="87"/>
      <c r="G34" s="87"/>
      <c r="H34" s="87"/>
      <c r="I34" s="87"/>
      <c r="J34" s="87"/>
      <c r="K34" s="87"/>
      <c r="N34" s="77"/>
      <c r="O34" s="77"/>
      <c r="P34" s="77"/>
      <c r="Q34" s="77"/>
      <c r="R34" s="77"/>
      <c r="S34" s="77"/>
      <c r="T34" s="77"/>
      <c r="U34" s="77"/>
      <c r="V34" s="77"/>
      <c r="W34" s="77"/>
      <c r="Y34" s="1"/>
      <c r="Z34" s="4">
        <v>41394</v>
      </c>
      <c r="AA34" s="5">
        <v>7.7635869565217397E-2</v>
      </c>
      <c r="AB34" s="16">
        <f>+Tabla2268101214161820222426283032343638404244464850525456586914[[#This Row],[Tasa de interés promedio 1]]*0.6</f>
        <v>4.6581521739130438E-2</v>
      </c>
      <c r="AC34" s="1"/>
      <c r="AD34" s="1"/>
    </row>
    <row r="35" spans="2:32" ht="15.75" customHeight="1">
      <c r="B35" s="87"/>
      <c r="C35" s="87"/>
      <c r="D35" s="87"/>
      <c r="E35" s="87"/>
      <c r="F35" s="87"/>
      <c r="G35" s="87"/>
      <c r="H35" s="87"/>
      <c r="I35" s="87"/>
      <c r="J35" s="87"/>
      <c r="K35" s="87"/>
      <c r="N35" s="77" t="s">
        <v>133</v>
      </c>
      <c r="O35" s="77"/>
      <c r="P35" s="77"/>
      <c r="Q35" s="77"/>
      <c r="R35" s="77"/>
      <c r="S35" s="77"/>
      <c r="T35" s="77"/>
      <c r="U35" s="77"/>
      <c r="V35" s="77"/>
      <c r="W35" s="77"/>
      <c r="Y35" s="1"/>
      <c r="Z35" s="4">
        <v>41425</v>
      </c>
      <c r="AA35" s="5">
        <v>7.7844202898550693E-2</v>
      </c>
      <c r="AB35" s="16">
        <f>+Tabla2268101214161820222426283032343638404244464850525456586914[[#This Row],[Tasa de interés promedio 1]]*0.6</f>
        <v>4.6706521739130417E-2</v>
      </c>
      <c r="AC35" s="1"/>
      <c r="AD35" s="1"/>
    </row>
    <row r="36" spans="2:32" ht="15.75" customHeight="1">
      <c r="B36" s="87"/>
      <c r="C36" s="87"/>
      <c r="D36" s="87"/>
      <c r="E36" s="87"/>
      <c r="F36" s="87"/>
      <c r="G36" s="87"/>
      <c r="H36" s="87"/>
      <c r="I36" s="87"/>
      <c r="J36" s="87"/>
      <c r="K36" s="87"/>
      <c r="N36" s="77"/>
      <c r="O36" s="77"/>
      <c r="P36" s="77"/>
      <c r="Q36" s="77"/>
      <c r="R36" s="77"/>
      <c r="S36" s="77"/>
      <c r="T36" s="77"/>
      <c r="U36" s="77"/>
      <c r="V36" s="77"/>
      <c r="W36" s="77"/>
      <c r="Y36" s="1"/>
      <c r="Z36" s="4">
        <v>41455</v>
      </c>
      <c r="AA36" s="5">
        <v>7.8586956521739096E-2</v>
      </c>
      <c r="AB36" s="16">
        <f>+Tabla2268101214161820222426283032343638404244464850525456586914[[#This Row],[Tasa de interés promedio 1]]*0.6</f>
        <v>4.7152173913043459E-2</v>
      </c>
      <c r="AC36" s="1"/>
      <c r="AD36" s="1"/>
    </row>
    <row r="37" spans="2:32" ht="15.75" customHeight="1">
      <c r="B37" s="87"/>
      <c r="C37" s="87"/>
      <c r="D37" s="87"/>
      <c r="E37" s="87"/>
      <c r="F37" s="87"/>
      <c r="G37" s="87"/>
      <c r="H37" s="87"/>
      <c r="I37" s="87"/>
      <c r="J37" s="87"/>
      <c r="K37" s="87"/>
      <c r="N37" s="77" t="s">
        <v>134</v>
      </c>
      <c r="O37" s="77"/>
      <c r="P37" s="77"/>
      <c r="Q37" s="77"/>
      <c r="R37" s="77"/>
      <c r="S37" s="77"/>
      <c r="T37" s="77"/>
      <c r="U37" s="77"/>
      <c r="V37" s="77"/>
      <c r="W37" s="77"/>
      <c r="Y37" s="1"/>
      <c r="Z37" s="4">
        <v>41486</v>
      </c>
      <c r="AA37" s="5">
        <v>8.1068840579710102E-2</v>
      </c>
      <c r="AB37" s="16">
        <f>+Tabla2268101214161820222426283032343638404244464850525456586914[[#This Row],[Tasa de interés promedio 1]]*0.6</f>
        <v>4.8641304347826063E-2</v>
      </c>
      <c r="AC37" s="1"/>
      <c r="AD37" s="1"/>
    </row>
    <row r="38" spans="2:32" ht="15.75" customHeight="1">
      <c r="B38" s="87"/>
      <c r="C38" s="87"/>
      <c r="D38" s="87"/>
      <c r="E38" s="87"/>
      <c r="F38" s="87"/>
      <c r="G38" s="87"/>
      <c r="H38" s="87"/>
      <c r="I38" s="87"/>
      <c r="J38" s="87"/>
      <c r="K38" s="87"/>
      <c r="N38" s="77"/>
      <c r="O38" s="77"/>
      <c r="P38" s="77"/>
      <c r="Q38" s="77"/>
      <c r="R38" s="77"/>
      <c r="S38" s="77"/>
      <c r="T38" s="77"/>
      <c r="U38" s="77"/>
      <c r="V38" s="77"/>
      <c r="W38" s="77"/>
      <c r="Y38" s="1"/>
      <c r="Z38" s="4">
        <v>41517</v>
      </c>
      <c r="AA38" s="5">
        <v>8.2472826086956497E-2</v>
      </c>
      <c r="AB38" s="16">
        <f>+Tabla2268101214161820222426283032343638404244464850525456586914[[#This Row],[Tasa de interés promedio 1]]*0.6</f>
        <v>4.9483695652173899E-2</v>
      </c>
      <c r="AC38" s="1"/>
      <c r="AD38" s="1"/>
    </row>
    <row r="39" spans="2:32" ht="15.75" customHeight="1">
      <c r="B39" s="87"/>
      <c r="C39" s="87"/>
      <c r="D39" s="87"/>
      <c r="E39" s="87"/>
      <c r="F39" s="87"/>
      <c r="G39" s="87"/>
      <c r="H39" s="87"/>
      <c r="I39" s="87"/>
      <c r="J39" s="87"/>
      <c r="K39" s="87"/>
      <c r="N39" s="77"/>
      <c r="O39" s="77"/>
      <c r="P39" s="77"/>
      <c r="Q39" s="77"/>
      <c r="R39" s="77"/>
      <c r="S39" s="77"/>
      <c r="T39" s="77"/>
      <c r="U39" s="77"/>
      <c r="V39" s="77"/>
      <c r="W39" s="77"/>
      <c r="Y39" s="1"/>
      <c r="Z39" s="4">
        <v>41547</v>
      </c>
      <c r="AA39" s="5">
        <v>8.1875000000000003E-2</v>
      </c>
      <c r="AB39" s="16">
        <f>+Tabla2268101214161820222426283032343638404244464850525456586914[[#This Row],[Tasa de interés promedio 1]]*0.6</f>
        <v>4.9125000000000002E-2</v>
      </c>
      <c r="AC39" s="1"/>
      <c r="AD39" s="1"/>
    </row>
    <row r="40" spans="2:32" ht="13.5" customHeight="1">
      <c r="B40" s="87"/>
      <c r="C40" s="87"/>
      <c r="D40" s="87"/>
      <c r="E40" s="87"/>
      <c r="F40" s="87"/>
      <c r="G40" s="87"/>
      <c r="H40" s="87"/>
      <c r="I40" s="87"/>
      <c r="J40" s="87"/>
      <c r="K40" s="87"/>
      <c r="N40" s="77" t="s">
        <v>135</v>
      </c>
      <c r="O40" s="77"/>
      <c r="P40" s="77"/>
      <c r="Q40" s="77"/>
      <c r="R40" s="77"/>
      <c r="S40" s="77"/>
      <c r="T40" s="77"/>
      <c r="U40" s="77"/>
      <c r="V40" s="77"/>
      <c r="W40" s="77"/>
      <c r="Y40" s="1"/>
      <c r="Z40" s="4">
        <v>41578</v>
      </c>
      <c r="AA40" s="5">
        <v>8.0923913043478304E-2</v>
      </c>
      <c r="AB40" s="16">
        <f>+Tabla2268101214161820222426283032343638404244464850525456586914[[#This Row],[Tasa de interés promedio 1]]*0.6</f>
        <v>4.8554347826086981E-2</v>
      </c>
      <c r="AC40" s="1"/>
      <c r="AD40" s="1"/>
    </row>
    <row r="41" spans="2:32" ht="15.75" customHeight="1">
      <c r="B41" s="87"/>
      <c r="C41" s="87"/>
      <c r="D41" s="87"/>
      <c r="E41" s="87"/>
      <c r="F41" s="87"/>
      <c r="G41" s="87"/>
      <c r="H41" s="87"/>
      <c r="I41" s="87"/>
      <c r="J41" s="87"/>
      <c r="K41" s="87"/>
      <c r="N41" s="77"/>
      <c r="O41" s="77"/>
      <c r="P41" s="77"/>
      <c r="Q41" s="77"/>
      <c r="R41" s="77"/>
      <c r="S41" s="77"/>
      <c r="T41" s="77"/>
      <c r="U41" s="77"/>
      <c r="V41" s="77"/>
      <c r="W41" s="77"/>
      <c r="Y41" s="1"/>
      <c r="Z41" s="4">
        <v>41608</v>
      </c>
      <c r="AA41" s="5">
        <v>7.9746376811594202E-2</v>
      </c>
      <c r="AB41" s="16">
        <f>+Tabla2268101214161820222426283032343638404244464850525456586914[[#This Row],[Tasa de interés promedio 1]]*0.6</f>
        <v>4.7847826086956521E-2</v>
      </c>
      <c r="AC41" s="1"/>
      <c r="AD41" s="1"/>
    </row>
    <row r="42" spans="2:32" ht="15.75" customHeight="1">
      <c r="B42" s="87"/>
      <c r="C42" s="87"/>
      <c r="D42" s="87"/>
      <c r="E42" s="87"/>
      <c r="F42" s="87"/>
      <c r="G42" s="87"/>
      <c r="H42" s="87"/>
      <c r="I42" s="87"/>
      <c r="J42" s="87"/>
      <c r="K42" s="87"/>
      <c r="N42" s="77"/>
      <c r="O42" s="77"/>
      <c r="P42" s="77"/>
      <c r="Q42" s="77"/>
      <c r="R42" s="77"/>
      <c r="S42" s="77"/>
      <c r="T42" s="77"/>
      <c r="U42" s="77"/>
      <c r="V42" s="77"/>
      <c r="W42" s="77"/>
      <c r="Y42" s="1"/>
      <c r="Z42" s="4">
        <v>41639</v>
      </c>
      <c r="AA42" s="5">
        <v>7.7789855072463804E-2</v>
      </c>
      <c r="AB42" s="16">
        <f>+Tabla2268101214161820222426283032343638404244464850525456586914[[#This Row],[Tasa de interés promedio 1]]*0.6</f>
        <v>4.6673913043478281E-2</v>
      </c>
      <c r="AC42" s="1"/>
      <c r="AD42" s="1"/>
    </row>
    <row r="43" spans="2:32" ht="15.75" customHeight="1">
      <c r="B43" s="87"/>
      <c r="C43" s="87"/>
      <c r="D43" s="87"/>
      <c r="E43" s="87"/>
      <c r="F43" s="87"/>
      <c r="G43" s="87"/>
      <c r="H43" s="87"/>
      <c r="I43" s="87"/>
      <c r="J43" s="87"/>
      <c r="K43" s="87"/>
      <c r="Y43" s="1"/>
      <c r="Z43" s="65"/>
      <c r="AA43" s="16"/>
      <c r="AB43" s="16"/>
      <c r="AC43" s="1"/>
      <c r="AD43" s="1"/>
    </row>
    <row r="44" spans="2:32" ht="15.75" customHeight="1">
      <c r="B44" s="87"/>
      <c r="C44" s="87"/>
      <c r="D44" s="87"/>
      <c r="E44" s="87"/>
      <c r="F44" s="87"/>
      <c r="G44" s="87"/>
      <c r="H44" s="87"/>
      <c r="I44" s="87"/>
      <c r="J44" s="87"/>
      <c r="K44" s="87"/>
      <c r="Y44" s="1"/>
      <c r="Z44" s="65"/>
      <c r="AA44" s="16"/>
      <c r="AB44" s="16"/>
      <c r="AC44" s="1"/>
      <c r="AD44" s="1"/>
    </row>
    <row r="45" spans="2:32" ht="15" customHeight="1">
      <c r="B45" s="87"/>
      <c r="C45" s="87"/>
      <c r="D45" s="87"/>
      <c r="E45" s="87"/>
      <c r="F45" s="87"/>
      <c r="G45" s="87"/>
      <c r="H45" s="87"/>
      <c r="I45" s="87"/>
      <c r="J45" s="87"/>
      <c r="K45" s="87"/>
      <c r="X45" s="77" t="s">
        <v>136</v>
      </c>
      <c r="Y45" s="77"/>
      <c r="Z45" s="77"/>
      <c r="AA45" s="77"/>
      <c r="AB45" s="77"/>
      <c r="AC45" s="77"/>
      <c r="AD45" s="77"/>
      <c r="AE45" s="77"/>
      <c r="AF45" s="77"/>
    </row>
    <row r="46" spans="2:32">
      <c r="B46" s="87"/>
      <c r="C46" s="87"/>
      <c r="D46" s="87"/>
      <c r="E46" s="87"/>
      <c r="F46" s="87"/>
      <c r="G46" s="87"/>
      <c r="H46" s="87"/>
      <c r="I46" s="87"/>
      <c r="J46" s="87"/>
      <c r="K46" s="87"/>
      <c r="X46" s="77"/>
      <c r="Y46" s="77"/>
      <c r="Z46" s="77"/>
      <c r="AA46" s="77"/>
      <c r="AB46" s="77"/>
      <c r="AC46" s="77"/>
      <c r="AD46" s="77"/>
      <c r="AE46" s="77"/>
      <c r="AF46" s="77"/>
    </row>
    <row r="47" spans="2:32" ht="41.25" customHeight="1">
      <c r="B47" s="87"/>
      <c r="C47" s="87"/>
      <c r="D47" s="87"/>
      <c r="E47" s="87"/>
      <c r="F47" s="87"/>
      <c r="G47" s="87"/>
      <c r="H47" s="87"/>
      <c r="I47" s="87"/>
      <c r="J47" s="87"/>
      <c r="K47" s="87"/>
      <c r="X47" s="77" t="s">
        <v>137</v>
      </c>
      <c r="Y47" s="77"/>
      <c r="Z47" s="77"/>
      <c r="AA47" s="77"/>
      <c r="AB47" s="77"/>
      <c r="AC47" s="77"/>
      <c r="AD47" s="77"/>
      <c r="AE47" s="77"/>
      <c r="AF47" s="77"/>
    </row>
    <row r="48" spans="2:32" ht="39.75" customHeight="1">
      <c r="B48" s="87"/>
      <c r="C48" s="87"/>
      <c r="D48" s="87"/>
      <c r="E48" s="87"/>
      <c r="F48" s="87"/>
      <c r="G48" s="87"/>
      <c r="H48" s="87"/>
      <c r="I48" s="87"/>
      <c r="J48" s="87"/>
      <c r="K48" s="87"/>
      <c r="X48" s="77" t="s">
        <v>138</v>
      </c>
      <c r="Y48" s="77"/>
      <c r="Z48" s="77"/>
      <c r="AA48" s="77"/>
      <c r="AB48" s="77"/>
      <c r="AC48" s="77"/>
      <c r="AD48" s="77"/>
      <c r="AE48" s="77"/>
      <c r="AF48" s="77"/>
    </row>
    <row r="49" spans="2:31" ht="72" customHeight="1">
      <c r="B49" s="77" t="s">
        <v>34</v>
      </c>
      <c r="C49" s="77"/>
      <c r="D49" s="77"/>
      <c r="E49" s="77"/>
      <c r="F49" s="77"/>
      <c r="G49" s="77"/>
      <c r="H49" s="77"/>
      <c r="I49" s="77"/>
      <c r="J49" s="77"/>
      <c r="K49" s="77"/>
      <c r="Z49" s="8"/>
      <c r="AA49" s="8"/>
      <c r="AB49" s="8"/>
      <c r="AC49" s="8"/>
      <c r="AD49" s="8"/>
      <c r="AE49" s="8"/>
    </row>
    <row r="50" spans="2:31" ht="96" customHeight="1">
      <c r="B50" s="77"/>
      <c r="C50" s="77"/>
      <c r="D50" s="77"/>
      <c r="E50" s="77"/>
      <c r="F50" s="77"/>
      <c r="G50" s="77"/>
      <c r="H50" s="77"/>
      <c r="I50" s="77"/>
      <c r="J50" s="77"/>
      <c r="K50" s="77"/>
      <c r="Z50" s="8"/>
      <c r="AA50" s="8"/>
      <c r="AB50" s="8"/>
      <c r="AC50" s="8"/>
      <c r="AD50" s="8"/>
      <c r="AE50" s="8"/>
    </row>
    <row r="51" spans="2:31">
      <c r="Z51" s="23"/>
      <c r="AA51" s="23"/>
      <c r="AB51" s="23"/>
      <c r="AC51" s="23"/>
      <c r="AD51" s="23"/>
      <c r="AE51" s="23"/>
    </row>
    <row r="52" spans="2:31">
      <c r="Z52" s="23"/>
      <c r="AA52" s="23"/>
      <c r="AB52" s="23"/>
      <c r="AC52" s="23"/>
      <c r="AD52" s="23"/>
      <c r="AE52" s="23"/>
    </row>
    <row r="53" spans="2:31">
      <c r="Z53" s="8"/>
      <c r="AA53" s="8"/>
      <c r="AB53" s="8"/>
      <c r="AC53" s="8"/>
      <c r="AD53" s="8"/>
      <c r="AE53" s="8"/>
    </row>
    <row r="54" spans="2:31">
      <c r="Z54" s="8"/>
      <c r="AA54" s="8"/>
      <c r="AB54" s="8"/>
      <c r="AC54" s="8"/>
      <c r="AD54" s="8"/>
      <c r="AE54" s="8"/>
    </row>
    <row r="55" spans="2:31">
      <c r="Z55" s="8"/>
      <c r="AA55" s="8"/>
      <c r="AB55" s="8"/>
      <c r="AC55" s="8"/>
      <c r="AD55" s="8"/>
      <c r="AE55" s="8"/>
    </row>
    <row r="56" spans="2:31">
      <c r="Z56" s="8"/>
      <c r="AA56" s="8"/>
      <c r="AB56" s="8"/>
      <c r="AC56" s="8"/>
      <c r="AD56" s="8"/>
      <c r="AE56" s="8"/>
    </row>
    <row r="57" spans="2:31">
      <c r="Z57" s="8"/>
      <c r="AA57" s="8"/>
      <c r="AB57" s="8"/>
      <c r="AC57" s="8"/>
      <c r="AD57" s="8"/>
      <c r="AE57" s="8"/>
    </row>
    <row r="58" spans="2:31">
      <c r="Z58" s="8"/>
      <c r="AA58" s="8"/>
      <c r="AB58" s="8"/>
      <c r="AC58" s="8"/>
      <c r="AD58" s="8"/>
      <c r="AE58" s="8"/>
    </row>
  </sheetData>
  <mergeCells count="25">
    <mergeCell ref="X47:AF47"/>
    <mergeCell ref="X48:AF48"/>
    <mergeCell ref="B49:K50"/>
    <mergeCell ref="Z4:AB4"/>
    <mergeCell ref="AD4:AE4"/>
    <mergeCell ref="D15:D16"/>
    <mergeCell ref="B26:K48"/>
    <mergeCell ref="N30:W31"/>
    <mergeCell ref="N32:W34"/>
    <mergeCell ref="N35:W36"/>
    <mergeCell ref="N37:W39"/>
    <mergeCell ref="N40:W42"/>
    <mergeCell ref="X45:AF46"/>
    <mergeCell ref="B4:D4"/>
    <mergeCell ref="F4:H4"/>
    <mergeCell ref="J4:K4"/>
    <mergeCell ref="Z2:AE2"/>
    <mergeCell ref="B3:K3"/>
    <mergeCell ref="N3:W3"/>
    <mergeCell ref="Z3:AE3"/>
    <mergeCell ref="N4:P4"/>
    <mergeCell ref="R4:T4"/>
    <mergeCell ref="V4:W4"/>
    <mergeCell ref="B2:K2"/>
    <mergeCell ref="N2:W2"/>
  </mergeCells>
  <pageMargins left="0.7" right="0.7" top="0.75" bottom="0.75" header="0.3" footer="0.3"/>
  <pageSetup orientation="portrait" r:id="rId1"/>
  <headerFooter>
    <oddFooter>&amp;C&amp;1#&amp;"Calibri"&amp;10&amp;K000000Uso Interno</oddFooter>
  </headerFooter>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5259700016054FB9EF02CC18F40A60" ma:contentTypeVersion="6" ma:contentTypeDescription="Crear nuevo documento." ma:contentTypeScope="" ma:versionID="b9c0e0c741e91f52546f6fa1418e81a2">
  <xsd:schema xmlns:xsd="http://www.w3.org/2001/XMLSchema" xmlns:xs="http://www.w3.org/2001/XMLSchema" xmlns:p="http://schemas.microsoft.com/office/2006/metadata/properties" xmlns:ns2="b9fc4df0-8f56-46e7-b005-54afe0044df7" targetNamespace="http://schemas.microsoft.com/office/2006/metadata/properties" ma:root="true" ma:fieldsID="4e86dda2f0fdd5bfa93fc52ff69e4c55" ns2:_="">
    <xsd:import namespace="b9fc4df0-8f56-46e7-b005-54afe0044df7"/>
    <xsd:element name="properties">
      <xsd:complexType>
        <xsd:sequence>
          <xsd:element name="documentManagement">
            <xsd:complexType>
              <xsd:all>
                <xsd:element ref="ns2:NumeroAcuerdo" minOccurs="0"/>
                <xsd:element ref="ns2:ContenidoMultilineaHTML"/>
                <xsd:element ref="ns2:NormativaRelacionada" minOccurs="0"/>
                <xsd:element ref="ns2:FechaPublicacionDocumento" minOccurs="0"/>
                <xsd:element ref="ns2:SharedWithUsers" minOccurs="0"/>
                <xsd:element ref="ns2:TipoConteni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NumeroAcuerdo" ma:index="8" nillable="true" ma:displayName="Número Acuerdo" ma:description="" ma:internalName="NumeroAcuerdo">
      <xsd:simpleType>
        <xsd:restriction base="dms:Text"/>
      </xsd:simpleType>
    </xsd:element>
    <xsd:element name="ContenidoMultilineaHTML" ma:index="9" ma:displayName="ContenidoMultilineaHTML" ma:description="" ma:internalName="ContenidoMultilineaHTML">
      <xsd:simpleType>
        <xsd:restriction base="dms:Unknown"/>
      </xsd:simpleType>
    </xsd:element>
    <xsd:element name="NormativaRelacionada" ma:index="10" nillable="true" ma:displayName="Normativa Relacionada" ma:internalName="NormativaRelacionada">
      <xsd:simpleType>
        <xsd:restriction base="dms:Note">
          <xsd:maxLength value="255"/>
        </xsd:restriction>
      </xsd:simpleType>
    </xsd:element>
    <xsd:element name="FechaPublicacionDocumento" ma:index="11" nillable="true" ma:displayName="FechaPublicacionDocumento" ma:description="" ma:internalName="FechaPublicacionDocumento">
      <xsd:simpleType>
        <xsd:restriction base="dms:DateTime"/>
      </xsd:simpleType>
    </xsd:element>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poContenido" ma:index="13" nillable="true" ma:displayName="TipoContenido" ma:list="{ec55f565-d8ce-4d28-9f5f-877c6e6feccc}" ma:internalName="TipoContenido" ma:showField="Title" ma:web="b9fc4df0-8f56-46e7-b005-54afe0044df7">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FechaPublicacionDocumento xmlns="b9fc4df0-8f56-46e7-b005-54afe0044df7">2025-10-06T06:00:00+00:00</FechaPublicacionDocumento>
    <NormativaRelacionada xmlns="b9fc4df0-8f56-46e7-b005-54afe0044df7">&lt;div class="ExternalClass5D68DA719DBB47F2B60BBF400548DBF3"&gt;&lt;p&gt;​SUGESE 02-13&amp;#58; Reglamento Solvencia Entidades de Seguros y Reaseguros.​​&lt;br&gt;&lt;/p&gt;&lt;/div&gt;</NormativaRelacionada>
    <TipoContenido xmlns="b9fc4df0-8f56-46e7-b005-54afe0044df7">6</TipoContenido>
    <ContenidoMultilineaHTML xmlns="b9fc4df0-8f56-46e7-b005-54afe0044df7">&lt;p&gt;​Presenta&amp;#160;​la tabla establecida&amp;#160;​para efectos del cálculo de las provisiones establecidas en los Lineamientos de Solvencia.&lt;br&gt;&lt;br&gt;&lt;/p&gt;</ContenidoMultilineaHTML>
    <NumeroAcuerdo xmlns="b9fc4df0-8f56-46e7-b005-54afe0044df7">SGS-A-0029-2013</NumeroAcuerd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D94E9B-1773-4B11-951B-93300649FEAA}"/>
</file>

<file path=customXml/itemProps2.xml><?xml version="1.0" encoding="utf-8"?>
<ds:datastoreItem xmlns:ds="http://schemas.openxmlformats.org/officeDocument/2006/customXml" ds:itemID="{CA2F8A8C-28CD-4DBA-9335-A5B91B677859}"/>
</file>

<file path=customXml/itemProps3.xml><?xml version="1.0" encoding="utf-8"?>
<ds:datastoreItem xmlns:ds="http://schemas.openxmlformats.org/officeDocument/2006/customXml" ds:itemID="{25CC1A47-7F0A-4B77-B33E-A549D46A3119}"/>
</file>

<file path=docProps/app.xml><?xml version="1.0" encoding="utf-8"?>
<Properties xmlns="http://schemas.openxmlformats.org/officeDocument/2006/extended-properties" xmlns:vt="http://schemas.openxmlformats.org/officeDocument/2006/docPropsVTypes">
  <Application>Microsoft Excel Online</Application>
  <Manager/>
  <Company>BCCR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SGS-A-0029-2013 Artículos 16 y 24</dc:title>
  <dc:subject/>
  <dc:creator>ACUÑA SOLANO CINTHYA VANESSA</dc:creator>
  <cp:keywords/>
  <dc:description/>
  <cp:lastModifiedBy>ACUNA SOLANO CINTHYA VANESSA</cp:lastModifiedBy>
  <cp:revision/>
  <dcterms:created xsi:type="dcterms:W3CDTF">2011-05-06T15:49:06Z</dcterms:created>
  <dcterms:modified xsi:type="dcterms:W3CDTF">2025-10-06T16:04:45Z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0x0101002C5259700016054FB9EF02CC18F40A60</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MSIP_Label_b8b4be34-365a-4a68-b9fb-75c1b6874315_Enabled">
    <vt:lpwstr>true</vt:lpwstr>
  </property>
  <property fmtid="{D5CDD505-2E9C-101B-9397-08002B2CF9AE}" pid="7" name="MSIP_Label_b8b4be34-365a-4a68-b9fb-75c1b6874315_SetDate">
    <vt:lpwstr>2023-01-11T17:16:07Z</vt:lpwstr>
  </property>
  <property fmtid="{D5CDD505-2E9C-101B-9397-08002B2CF9AE}" pid="8" name="MSIP_Label_b8b4be34-365a-4a68-b9fb-75c1b6874315_Method">
    <vt:lpwstr>Standard</vt:lpwstr>
  </property>
  <property fmtid="{D5CDD505-2E9C-101B-9397-08002B2CF9AE}" pid="9" name="MSIP_Label_b8b4be34-365a-4a68-b9fb-75c1b6874315_Name">
    <vt:lpwstr>b8b4be34-365a-4a68-b9fb-75c1b6874315</vt:lpwstr>
  </property>
  <property fmtid="{D5CDD505-2E9C-101B-9397-08002B2CF9AE}" pid="10" name="MSIP_Label_b8b4be34-365a-4a68-b9fb-75c1b6874315_SiteId">
    <vt:lpwstr>618d0a45-25a6-4618-9f80-8f70a435ee52</vt:lpwstr>
  </property>
  <property fmtid="{D5CDD505-2E9C-101B-9397-08002B2CF9AE}" pid="11" name="MSIP_Label_b8b4be34-365a-4a68-b9fb-75c1b6874315_ActionId">
    <vt:lpwstr>64f31d10-a72f-4999-a8db-24ee28ca68b0</vt:lpwstr>
  </property>
  <property fmtid="{D5CDD505-2E9C-101B-9397-08002B2CF9AE}" pid="12" name="MSIP_Label_b8b4be34-365a-4a68-b9fb-75c1b6874315_ContentBits">
    <vt:lpwstr>2</vt:lpwstr>
  </property>
</Properties>
</file>